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3140" windowHeight="11475" firstSheet="1" activeTab="3"/>
  </bookViews>
  <sheets>
    <sheet name="1 trim 2019" sheetId="1" r:id="rId1"/>
    <sheet name="2 trim 2019" sheetId="2" r:id="rId2"/>
    <sheet name="3 trim 2019 " sheetId="4" r:id="rId3"/>
    <sheet name="4 trim 2019" sheetId="5" r:id="rId4"/>
  </sheets>
  <definedNames>
    <definedName name="_xlnm._FilterDatabase" localSheetId="0" hidden="1">'1 trim 2019'!$A$2:$H$2</definedName>
    <definedName name="_xlnm.Print_Titles" localSheetId="0">'1 trim 2019'!$2:$2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5"/>
  <c r="F26"/>
  <c r="E19" i="4"/>
  <c r="F3"/>
  <c r="F16"/>
  <c r="F9" i="2" l="1"/>
  <c r="F6"/>
  <c r="F3"/>
  <c r="F10" i="1" l="1"/>
  <c r="F3"/>
  <c r="F11"/>
  <c r="F8"/>
  <c r="F9"/>
  <c r="F6"/>
  <c r="F13"/>
</calcChain>
</file>

<file path=xl/sharedStrings.xml><?xml version="1.0" encoding="utf-8"?>
<sst xmlns="http://schemas.openxmlformats.org/spreadsheetml/2006/main" count="233" uniqueCount="142">
  <si>
    <r>
      <t>CONTRATOS MENORES VALEDOR DO POBO 1º TRIMESTRE 2019</t>
    </r>
    <r>
      <rPr>
        <b/>
        <vertAlign val="subscript"/>
        <sz val="24"/>
        <color theme="0"/>
        <rFont val="Arial"/>
        <family val="2"/>
      </rPr>
      <t>(1)</t>
    </r>
  </si>
  <si>
    <t>OBXECTO</t>
  </si>
  <si>
    <t xml:space="preserve">DURACIÓN </t>
  </si>
  <si>
    <t>DATA INICIO</t>
  </si>
  <si>
    <t xml:space="preserve">DATA FIN </t>
  </si>
  <si>
    <t>IMPORTE LICITACIÓN</t>
  </si>
  <si>
    <t>IMPORTE ADXUDICACIÓN</t>
  </si>
  <si>
    <t>NUM. LICITADORES</t>
  </si>
  <si>
    <t xml:space="preserve">ADXUDICATARIO </t>
  </si>
  <si>
    <t>PROTOCOLO: SERVIZOS DE RESTAURACIÓN</t>
  </si>
  <si>
    <t>AC DOS SANTIAGO S.L.</t>
  </si>
  <si>
    <t>SUBMINISTRACIÓN DE AUGA</t>
  </si>
  <si>
    <t>11 MESES</t>
  </si>
  <si>
    <t>ACQUAJET SEMAE, S.L.U.</t>
  </si>
  <si>
    <t>SUBMINISTRACIÓN DE VASOS DESBOTABLES PARA FONTES DISPENSADORAS DE AUGA</t>
  </si>
  <si>
    <t>MANTEMENTO DO EDIFICIO: MATERIAL LUMÍNICO</t>
  </si>
  <si>
    <t>ANTONIO PAZOS, S.A. (ANPASA)</t>
  </si>
  <si>
    <t>BIBLIOTECA: SUBSCRIPCIÓNS</t>
  </si>
  <si>
    <t>1 ANO</t>
  </si>
  <si>
    <t>CENTRO DE ESTUDIOS POLÍTICOS Y CONSTITUCIONALES</t>
  </si>
  <si>
    <t>15/02/219</t>
  </si>
  <si>
    <t>COMUNICACIONES LAGO, S.L.</t>
  </si>
  <si>
    <t>PRENSA: SUBSCRIPCIÓNS</t>
  </si>
  <si>
    <t>EDITORIAL COMPOSTELA, S.A.</t>
  </si>
  <si>
    <t>MANTEMENTO DE ASCENSORES: INSPECCIÓN PERIÓDICA OBRIGATORIA</t>
  </si>
  <si>
    <t>EUROCONTROL, S.A.</t>
  </si>
  <si>
    <t>SUBMINISTRACIÓN DE MATERIAL DE OFICINA</t>
  </si>
  <si>
    <t>PAPELERÍA LEDOIRA</t>
  </si>
  <si>
    <t>SERVIZOS NOTARIAIS: PODER PARA PLEITOS</t>
  </si>
  <si>
    <t>REMUIÑÁN Y AMIGO, C.B.</t>
  </si>
  <si>
    <t>MANTEMENTO DE EQUIPOS DE REPROGRAFÍA</t>
  </si>
  <si>
    <t>RICOH ESPAÑA, S.L.U.</t>
  </si>
  <si>
    <t>SERVIZOS POSTAIS E TELEGRÁFICOS</t>
  </si>
  <si>
    <t>3 MESES</t>
  </si>
  <si>
    <t>SOCIEDAD ESTATAL CORREOS Y TELÉGRAFOS</t>
  </si>
  <si>
    <t>MANTEMENTO DE SISTEMAS DE SEGURIDADE E CONEXIÓN A CENTRAL DE ALARMAS</t>
  </si>
  <si>
    <t>TECHCO SECURITY, S.L.</t>
  </si>
  <si>
    <t>MANTEMENTO DO EDIFICIO: SISTEMAS DE SEGURIDADE</t>
  </si>
  <si>
    <t>TELEFONÍA MÓBIL</t>
  </si>
  <si>
    <t>TELEFÓNICA MÓVILES ESPAÑA, S.A.</t>
  </si>
  <si>
    <t>TRABALLOS DE IMPRENTA</t>
  </si>
  <si>
    <t>TÓRCULO COMUNICACIÓN GRÁFICA, S.A.</t>
  </si>
  <si>
    <t>SUBMINISTRACIÓN DE MATERIAL DE OFICINA: SOBRES IMPRESOS</t>
  </si>
  <si>
    <t>WOLTERS KLUWER ESPAÑA, S.A.</t>
  </si>
  <si>
    <t>(1) Os gastos referentes a desprazamentos, aloxamento e manutención dos altos cargos e persoal da Institución, figuran na Axenda Insttitucional ( https://www.valedordopobo.gal/axenda-institucional-do-valedor-do-pobo/)</t>
  </si>
  <si>
    <t>SUBMINISTRACIÓN DE MATERIAL DE OFICINA: TÓNER</t>
  </si>
  <si>
    <t>REMUÍÑO SERVICIOS XXI, S.L.</t>
  </si>
  <si>
    <t>BIBLIOTECA: SUBSCRIPCIÓNS (LEY DIGITAL Y ACTUALIDAD ADMINISTRATIVA)</t>
  </si>
  <si>
    <t>BIBLIOTECA: SUBSCRIPCIÓNS (EL CONSULTOR DE AYUNTAMIENTOS Y JUZGADOS)</t>
  </si>
  <si>
    <t>MATERIAL INFORMÁTICO: ROUTER</t>
  </si>
  <si>
    <t>VEHÍCULO OFICIAL: COMBUSTIBLE</t>
  </si>
  <si>
    <t>SOLRED, S.A.</t>
  </si>
  <si>
    <t>VEHÍCULO OFICIAL: PEAXES</t>
  </si>
  <si>
    <t>AUTOPISTAS DO ATLÁNTICO, S.A.</t>
  </si>
  <si>
    <t>AUTOPISTA CENTRAL GALLEGA, C.E.S.A.</t>
  </si>
  <si>
    <t>SUBMINISTRACIÓN DE SERVIZOS: AUGA E LIXO</t>
  </si>
  <si>
    <t>VIAQUA, GESTIÓN ITEGRAL DE AGUAS DE GALICIA, S.A.U.</t>
  </si>
  <si>
    <t>2 MESES</t>
  </si>
  <si>
    <t>SUBMINISTACIÓN DE MATERIAL DE OFICINA: PILAS</t>
  </si>
  <si>
    <t>FERRECAL, S.A.</t>
  </si>
  <si>
    <t xml:space="preserve">VIAJES EMBAJADOR, SL </t>
  </si>
  <si>
    <t xml:space="preserve">GASTOS ORIXINADOS POR ANULACION DE XORNADA DO CONSEJO DE TRANSPARENCIA Y  BUEN GOBIERNO   </t>
  </si>
  <si>
    <r>
      <t>CONTRATOS MENORES VALEDOR DO POBO 2º TRIMESTRE 2019</t>
    </r>
    <r>
      <rPr>
        <b/>
        <vertAlign val="subscript"/>
        <sz val="24"/>
        <color theme="0"/>
        <rFont val="Arial"/>
        <family val="2"/>
      </rPr>
      <t>(1)</t>
    </r>
  </si>
  <si>
    <t>VEHÍCULO OFICIAL: MANTEMENTO</t>
  </si>
  <si>
    <t>BONOVAL PREMIUM, SLU</t>
  </si>
  <si>
    <t>EQUIPOS DE REPROGRAFÍA: SUBMINISTRO DE MATERIAL</t>
  </si>
  <si>
    <t>IMPROSET GRÁFICAS, S.L.</t>
  </si>
  <si>
    <t>BIBLIOTECA: SUBMINISTRO DE PUBLICACIÓNS</t>
  </si>
  <si>
    <t>LIBRERÍA FOLLAS NOVAS, S.L.</t>
  </si>
  <si>
    <t>MOUSE DISTRIBUCIÓN SANTIAGO, S.L.</t>
  </si>
  <si>
    <t>4 MESES</t>
  </si>
  <si>
    <t>JAIME CERQUEIRO EYO (GARAXE RAMÍREZ)</t>
  </si>
  <si>
    <t>MANTEMENTO DO EDIFICIO: REVISIÓN EXTINTORES</t>
  </si>
  <si>
    <t>SISTEMAS DE SEGURIDADE A1, S.L.</t>
  </si>
  <si>
    <r>
      <t>CONTRATOS MENORES VALEDOR DO POBO 3º TRIMESTRE 2019</t>
    </r>
    <r>
      <rPr>
        <b/>
        <vertAlign val="subscript"/>
        <sz val="24"/>
        <color theme="0"/>
        <rFont val="Arial"/>
        <family val="2"/>
      </rPr>
      <t>(1)</t>
    </r>
  </si>
  <si>
    <t>MOUSE SANTIAGO, S.L.</t>
  </si>
  <si>
    <t>MANTEMENTO DE ASCENSORES</t>
  </si>
  <si>
    <t>EQUIPOS INFORMÁTICOS (5 SAI'S)</t>
  </si>
  <si>
    <t>GENERAL ELEVADORES XXI, S.L.</t>
  </si>
  <si>
    <t xml:space="preserve">MANTEMENTO DO EDIFICIO: REPARACIÓN CONDUCIÓNS HIDRÁULICAS </t>
  </si>
  <si>
    <t>VEOLIA SERVICIOS NORTE, S.A.U.</t>
  </si>
  <si>
    <t>EQUIPOS INFORMÁTICOS (PORTÁTIL)</t>
  </si>
  <si>
    <t>ELABORACIÓN DE INFORMES E MEMORIAS</t>
  </si>
  <si>
    <t>UNIVERSIDADE DE VIGO</t>
  </si>
  <si>
    <t>LAU CREACIÓNS, S.L.</t>
  </si>
  <si>
    <t>MANTEMENTO DE ASCENSORES: INSPECCIÓN PERÍODICA OBRIGATORIA (2ª VISITA)</t>
  </si>
  <si>
    <t>MANTEMENTO DO EDIFICIO: PINTURA</t>
  </si>
  <si>
    <t>IBÉRICA DE REVESTIMIENTOS GRUPO EMP, S.L.U.</t>
  </si>
  <si>
    <t>MANTEMENTO DO EDIFIICIO</t>
  </si>
  <si>
    <t>MENSAXERÍA URXENTE</t>
  </si>
  <si>
    <t>JC COURRIER, S.L.</t>
  </si>
  <si>
    <t>INFORMES TÉCNICOS</t>
  </si>
  <si>
    <t>VILA LÓPEZ, PEDRO</t>
  </si>
  <si>
    <t>CID GÓMEZ, IGNACIO</t>
  </si>
  <si>
    <t>SUBMINISTRACIÓN: IMPRESIÓN BONOS COMEDOR</t>
  </si>
  <si>
    <t>CASTAÑÓN LÓPEZ, PEDRO LUÍS</t>
  </si>
  <si>
    <t>VIAQUA, GESTIÓN INTEGRAL DE AGUAS DE GALICIA, S.A.U.</t>
  </si>
  <si>
    <t>SUBMINISTRACIÓN DE MATERIAL DE OFICINA: SOBRES COMISIÓN TRANSPARENCIA</t>
  </si>
  <si>
    <t>SERVIDEAS SERVICIOS INTEGRALES, S.L.L.</t>
  </si>
  <si>
    <t>EQUIPOS INFORMÁTICOS: IMPRESORA</t>
  </si>
  <si>
    <t>OFIREYCO, S.L.</t>
  </si>
  <si>
    <t>SERVIZOS INFORMÁTICOS: RENOVACIÓN SOPORTE SOFTWARE COPIAS DE SEGURIDADE</t>
  </si>
  <si>
    <t>INFORMÁTICA Y NETWORKING COMPOSTELA, S.L.U.</t>
  </si>
  <si>
    <t>SANEAMIENTO AVANZADO, S.L.U.</t>
  </si>
  <si>
    <t>MELLORA DA ACCESIBILIDADE COGNITIVA EDIFICIO SEDE VALEDOR DO POBO</t>
  </si>
  <si>
    <t>FEDERACIÓN AUTISMO GALICIA</t>
  </si>
  <si>
    <t>MANTEMENTO DO EDIFICIO: DESTASCO REDE FECAIS</t>
  </si>
  <si>
    <t>MARCIAL PONS LIBRERO, S.L.</t>
  </si>
  <si>
    <t>BILIOTECA: ADQUISICIÓN DE DOUS MANUAIS DE CONSULTA</t>
  </si>
  <si>
    <t>PAZ-DISMAC, S.L.</t>
  </si>
  <si>
    <t xml:space="preserve">SUBMINISTRACIÓN DE MATERIAL DE OFICINA: PAPEL PARA FOTOCOPIADORA </t>
  </si>
  <si>
    <t>SERVIZOS DE MENSAXERÍA</t>
  </si>
  <si>
    <t>SEUR GEOPOST, S.L.</t>
  </si>
  <si>
    <t>SUBMINISTRACIÓN DE MATERIAL DE MANTEMENTO: REPOSTOS ILUMINACIÓN</t>
  </si>
  <si>
    <t>SERVIZOS INFORMÁTICOS: MODIFICACIÓN DE PROGRAMAS</t>
  </si>
  <si>
    <t>META 4 SPAIN, S.A.</t>
  </si>
  <si>
    <t>SERVIZOS DE IMPRENTA: TALONARIOS COMEDOR</t>
  </si>
  <si>
    <t>MANTEMENTO DO EDIFICIO: SUBSTITUCIÓN TUBAXES DE SAÍDA DA SALA DE CALDEIRAS</t>
  </si>
  <si>
    <t>FONCASA INSTALACIONES (IVÁN FRANCISCO BRENLLA ALLO)</t>
  </si>
  <si>
    <t>ANPASA (ANTONIO PAZOS, S.A. )</t>
  </si>
  <si>
    <t>PLSC SERVICIOS GRÁFICOS (PEDRO LUÍS CASTAÑÓN LÓPEZ)</t>
  </si>
  <si>
    <t>MANTEMENTO VEHÍCULO OFICIAL: CAMBIO CUBERTAS (4)</t>
  </si>
  <si>
    <t>NEUMÁTICOS PÁJARO, S.L.</t>
  </si>
  <si>
    <t>MANTEMENTO, REPARACIÓN E MELLORA DAS INSTALACIÓNS: ACONDICIONAMENTO ALMACÉN COMO ARQUIVO DEFINITIVO</t>
  </si>
  <si>
    <t>POLYPAL STORAGE SYSTEMS, S.A.</t>
  </si>
  <si>
    <t>SUBMINISTRACIÓN MATERIAL DE OFICINA</t>
  </si>
  <si>
    <t>SUBMINISTRACIÓN E INSTALACIÓN DE INFRAESTRUTURAS DE SEGURIDADE E COMUNICACIÓN: CÁMARAS DOMO E GRAVADOR</t>
  </si>
  <si>
    <t>TECHCO SEGURIDAD, S.L.U.</t>
  </si>
  <si>
    <t>SUBMINISTRACIÓN MATERIAL DE OFICINA: SOBRES E CARPETAS DE QUEIXA</t>
  </si>
  <si>
    <t>SUBMINISTRACIÓN MATERIAL DE TELEFONÍA: TELÉFONO MÓBIL</t>
  </si>
  <si>
    <t>SUBMINISTRACIÓN EQUIPAMENTO INFORMÁTICO: CONMUTADOR</t>
  </si>
  <si>
    <t>BILIOTECA: ADQUISICIÓN MANUAL DE CONSULTA</t>
  </si>
  <si>
    <t>SUBMINISTRACIÓN MATERIAL PARA A INSTITUCIÓN: RADIADORES</t>
  </si>
  <si>
    <t>J. VILLAVERDE, S.A.</t>
  </si>
  <si>
    <t>SUBMINISTRACIÓN MATERIAL PARA A INSTITUCIÓN: TERMOVENTILADORES</t>
  </si>
  <si>
    <t>FERETERÍA EL HÓRREO, S.L.</t>
  </si>
  <si>
    <t>SUBMINISTRACIÓN DE MATERIAL PARA A INSTITUCIÓN: BANDEIRAS</t>
  </si>
  <si>
    <r>
      <t>CONTRATOS MENORES VALEDOR DO POBO 4º TRIMESTRE 2019</t>
    </r>
    <r>
      <rPr>
        <b/>
        <vertAlign val="subscript"/>
        <sz val="24"/>
        <color theme="0"/>
        <rFont val="Calibri"/>
        <family val="2"/>
        <scheme val="minor"/>
      </rPr>
      <t>(1)</t>
    </r>
  </si>
  <si>
    <t>SUBSTITUCIÓN SINAIS DE BIES, MANGUEIRAS E RECOLOCACIÓN DE EXTINTORES</t>
  </si>
  <si>
    <t>1MES</t>
  </si>
  <si>
    <t>AUTOPISTA CENTRAL GALLLEGA, C.E.S.A.</t>
  </si>
  <si>
    <t>3MESES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</si>
</sst>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_ ;[Red]\-#,##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vertAlign val="subscript"/>
      <sz val="24"/>
      <color theme="0"/>
      <name val="Arial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0"/>
      <name val="Arial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vertAlign val="subscript"/>
      <sz val="2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93">
    <xf numFmtId="0" fontId="0" fillId="0" borderId="0" xfId="0"/>
    <xf numFmtId="8" fontId="0" fillId="0" borderId="0" xfId="0" applyNumberFormat="1"/>
    <xf numFmtId="0" fontId="4" fillId="3" borderId="2" xfId="0" applyFont="1" applyFill="1" applyBorder="1" applyAlignment="1">
      <alignment horizontal="center" vertical="center" wrapText="1"/>
    </xf>
    <xf numFmtId="8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8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8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8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/>
    </xf>
    <xf numFmtId="16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5" fillId="0" borderId="2" xfId="0" applyFont="1" applyBorder="1" applyAlignment="1">
      <alignment horizontal="left" vertical="center"/>
    </xf>
    <xf numFmtId="44" fontId="5" fillId="0" borderId="2" xfId="1" applyFont="1" applyBorder="1" applyAlignment="1">
      <alignment vertical="center"/>
    </xf>
    <xf numFmtId="44" fontId="0" fillId="0" borderId="2" xfId="1" applyFont="1" applyBorder="1" applyAlignment="1">
      <alignment vertical="center"/>
    </xf>
    <xf numFmtId="8" fontId="5" fillId="0" borderId="2" xfId="1" applyNumberFormat="1" applyFont="1" applyBorder="1" applyAlignment="1">
      <alignment vertical="center"/>
    </xf>
    <xf numFmtId="8" fontId="5" fillId="0" borderId="2" xfId="0" applyNumberFormat="1" applyFont="1" applyBorder="1" applyAlignment="1">
      <alignment vertical="center" wrapText="1"/>
    </xf>
    <xf numFmtId="164" fontId="0" fillId="0" borderId="2" xfId="0" applyNumberForma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44" fontId="0" fillId="0" borderId="2" xfId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8" fontId="0" fillId="0" borderId="0" xfId="0" applyNumberFormat="1" applyBorder="1" applyAlignment="1">
      <alignment horizontal="center" vertical="center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8" fontId="5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8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8" fontId="0" fillId="0" borderId="2" xfId="0" applyNumberFormat="1" applyFont="1" applyBorder="1" applyAlignment="1">
      <alignment horizontal="center" vertical="center" wrapText="1"/>
    </xf>
    <xf numFmtId="8" fontId="0" fillId="0" borderId="2" xfId="0" applyNumberFormat="1" applyFont="1" applyBorder="1" applyAlignment="1">
      <alignment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8" fontId="0" fillId="0" borderId="0" xfId="0" applyNumberFormat="1" applyFont="1"/>
    <xf numFmtId="0" fontId="0" fillId="0" borderId="0" xfId="0" applyFont="1"/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8" fontId="10" fillId="3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8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8" fontId="0" fillId="0" borderId="2" xfId="0" applyNumberFormat="1" applyFont="1" applyBorder="1" applyAlignment="1">
      <alignment horizontal="right" vertical="center"/>
    </xf>
    <xf numFmtId="44" fontId="0" fillId="0" borderId="2" xfId="1" applyFont="1" applyBorder="1" applyAlignment="1">
      <alignment horizontal="right" vertical="center"/>
    </xf>
    <xf numFmtId="8" fontId="0" fillId="0" borderId="2" xfId="0" applyNumberFormat="1" applyFont="1" applyBorder="1" applyAlignment="1">
      <alignment horizontal="right" vertical="center" wrapText="1"/>
    </xf>
    <xf numFmtId="8" fontId="0" fillId="0" borderId="2" xfId="0" applyNumberFormat="1" applyFont="1" applyBorder="1" applyAlignment="1">
      <alignment horizontal="right"/>
    </xf>
    <xf numFmtId="8" fontId="0" fillId="0" borderId="0" xfId="0" applyNumberFormat="1" applyFont="1" applyBorder="1" applyAlignment="1">
      <alignment horizontal="right" vertical="center" wrapText="1"/>
    </xf>
    <xf numFmtId="0" fontId="14" fillId="3" borderId="2" xfId="0" applyFont="1" applyFill="1" applyBorder="1" applyAlignment="1">
      <alignment horizontal="center" vertical="center" wrapText="1"/>
    </xf>
    <xf numFmtId="8" fontId="14" fillId="3" borderId="2" xfId="0" applyNumberFormat="1" applyFont="1" applyFill="1" applyBorder="1" applyAlignment="1">
      <alignment horizontal="center" vertical="center" wrapText="1"/>
    </xf>
    <xf numFmtId="164" fontId="14" fillId="3" borderId="2" xfId="0" applyNumberFormat="1" applyFont="1" applyFill="1" applyBorder="1" applyAlignment="1">
      <alignment horizontal="center" vertical="center" wrapText="1"/>
    </xf>
    <xf numFmtId="8" fontId="0" fillId="4" borderId="0" xfId="0" applyNumberFormat="1" applyFont="1" applyFill="1"/>
    <xf numFmtId="0" fontId="0" fillId="4" borderId="0" xfId="0" applyFont="1" applyFill="1"/>
    <xf numFmtId="0" fontId="0" fillId="4" borderId="2" xfId="0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center" vertical="center"/>
    </xf>
    <xf numFmtId="14" fontId="0" fillId="4" borderId="2" xfId="0" applyNumberFormat="1" applyFont="1" applyFill="1" applyBorder="1" applyAlignment="1">
      <alignment horizontal="center" vertical="center"/>
    </xf>
    <xf numFmtId="8" fontId="0" fillId="4" borderId="2" xfId="0" applyNumberFormat="1" applyFont="1" applyFill="1" applyBorder="1" applyAlignment="1">
      <alignment horizontal="right" vertical="center"/>
    </xf>
    <xf numFmtId="44" fontId="0" fillId="4" borderId="2" xfId="1" applyFont="1" applyFill="1" applyBorder="1" applyAlignment="1">
      <alignment horizontal="right" vertical="center"/>
    </xf>
    <xf numFmtId="164" fontId="0" fillId="4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8" fontId="0" fillId="0" borderId="0" xfId="0" applyNumberFormat="1" applyFont="1" applyAlignment="1">
      <alignment horizontal="right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8626667073579"/>
  </sheetPr>
  <dimension ref="A1:I39"/>
  <sheetViews>
    <sheetView zoomScale="80" zoomScaleNormal="80" workbookViewId="0">
      <selection activeCell="A22" sqref="A22"/>
    </sheetView>
  </sheetViews>
  <sheetFormatPr baseColWidth="10" defaultRowHeight="15"/>
  <cols>
    <col min="1" max="1" width="60.28515625" customWidth="1"/>
    <col min="2" max="2" width="21.28515625" style="18" bestFit="1" customWidth="1"/>
    <col min="3" max="4" width="14.28515625" style="18" customWidth="1"/>
    <col min="5" max="5" width="18.42578125" style="19" customWidth="1"/>
    <col min="6" max="6" width="23.28515625" style="22" customWidth="1"/>
    <col min="7" max="7" width="19.42578125" style="21" customWidth="1"/>
    <col min="8" max="8" width="44.7109375" customWidth="1"/>
    <col min="9" max="9" width="11.42578125" style="1"/>
  </cols>
  <sheetData>
    <row r="1" spans="1:8" ht="36">
      <c r="A1" s="88" t="s">
        <v>0</v>
      </c>
      <c r="B1" s="88"/>
      <c r="C1" s="88"/>
      <c r="D1" s="88"/>
      <c r="E1" s="88"/>
      <c r="F1" s="88"/>
      <c r="G1" s="88"/>
      <c r="H1" s="88"/>
    </row>
    <row r="2" spans="1:8" ht="55.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4" t="s">
        <v>7</v>
      </c>
      <c r="H2" s="2" t="s">
        <v>8</v>
      </c>
    </row>
    <row r="3" spans="1:8">
      <c r="A3" s="10" t="s">
        <v>52</v>
      </c>
      <c r="B3" s="11" t="s">
        <v>33</v>
      </c>
      <c r="C3" s="12">
        <v>43466</v>
      </c>
      <c r="D3" s="11"/>
      <c r="E3" s="13"/>
      <c r="F3" s="25">
        <f>111.26+98.96+109.27</f>
        <v>319.49</v>
      </c>
      <c r="G3" s="28">
        <v>1</v>
      </c>
      <c r="H3" s="8" t="s">
        <v>53</v>
      </c>
    </row>
    <row r="4" spans="1:8" ht="28.5">
      <c r="A4" s="10" t="s">
        <v>17</v>
      </c>
      <c r="B4" s="11" t="s">
        <v>18</v>
      </c>
      <c r="C4" s="12">
        <v>43466</v>
      </c>
      <c r="D4" s="12">
        <v>43830</v>
      </c>
      <c r="E4" s="13"/>
      <c r="F4" s="25">
        <v>72.599999999999994</v>
      </c>
      <c r="G4" s="28">
        <v>1</v>
      </c>
      <c r="H4" s="8" t="s">
        <v>19</v>
      </c>
    </row>
    <row r="5" spans="1:8">
      <c r="A5" s="23" t="s">
        <v>22</v>
      </c>
      <c r="B5" s="5" t="s">
        <v>18</v>
      </c>
      <c r="C5" s="6">
        <v>43466</v>
      </c>
      <c r="D5" s="6">
        <v>43496</v>
      </c>
      <c r="E5" s="7"/>
      <c r="F5" s="24">
        <v>352</v>
      </c>
      <c r="G5" s="9">
        <v>1</v>
      </c>
      <c r="H5" s="8" t="s">
        <v>23</v>
      </c>
    </row>
    <row r="6" spans="1:8">
      <c r="A6" s="23" t="s">
        <v>30</v>
      </c>
      <c r="B6" s="5" t="s">
        <v>18</v>
      </c>
      <c r="C6" s="6">
        <v>43466</v>
      </c>
      <c r="D6" s="6">
        <v>43830</v>
      </c>
      <c r="E6" s="7"/>
      <c r="F6" s="24">
        <f>5200+825+422.31+411.57</f>
        <v>6858.88</v>
      </c>
      <c r="G6" s="9">
        <v>3</v>
      </c>
      <c r="H6" s="8" t="s">
        <v>31</v>
      </c>
    </row>
    <row r="7" spans="1:8" ht="28.5">
      <c r="A7" s="23" t="s">
        <v>32</v>
      </c>
      <c r="B7" s="5" t="s">
        <v>33</v>
      </c>
      <c r="C7" s="6">
        <v>43466</v>
      </c>
      <c r="D7" s="6">
        <v>43555</v>
      </c>
      <c r="E7" s="7">
        <v>3022.5</v>
      </c>
      <c r="F7" s="24">
        <v>3022.5</v>
      </c>
      <c r="G7" s="9">
        <v>1</v>
      </c>
      <c r="H7" s="8" t="s">
        <v>34</v>
      </c>
    </row>
    <row r="8" spans="1:8" ht="28.5">
      <c r="A8" s="10" t="s">
        <v>55</v>
      </c>
      <c r="B8" s="11" t="s">
        <v>57</v>
      </c>
      <c r="C8" s="12">
        <v>43466</v>
      </c>
      <c r="D8" s="11"/>
      <c r="E8" s="13"/>
      <c r="F8" s="25">
        <f>48.42</f>
        <v>48.42</v>
      </c>
      <c r="G8" s="28"/>
      <c r="H8" s="8" t="s">
        <v>56</v>
      </c>
    </row>
    <row r="9" spans="1:8" ht="28.5">
      <c r="A9" s="10" t="s">
        <v>48</v>
      </c>
      <c r="B9" s="14" t="s">
        <v>18</v>
      </c>
      <c r="C9" s="15">
        <v>43466</v>
      </c>
      <c r="D9" s="15">
        <v>43496</v>
      </c>
      <c r="E9" s="16"/>
      <c r="F9" s="27">
        <f>577.3</f>
        <v>577.29999999999995</v>
      </c>
      <c r="G9" s="17">
        <v>1</v>
      </c>
      <c r="H9" s="10" t="s">
        <v>43</v>
      </c>
    </row>
    <row r="10" spans="1:8">
      <c r="A10" s="10" t="s">
        <v>52</v>
      </c>
      <c r="B10" s="11" t="s">
        <v>33</v>
      </c>
      <c r="C10" s="12">
        <v>43467</v>
      </c>
      <c r="D10" s="11"/>
      <c r="E10" s="13"/>
      <c r="F10" s="25">
        <f>12+12</f>
        <v>24</v>
      </c>
      <c r="G10" s="28">
        <v>1</v>
      </c>
      <c r="H10" s="8" t="s">
        <v>54</v>
      </c>
    </row>
    <row r="11" spans="1:8">
      <c r="A11" s="10" t="s">
        <v>50</v>
      </c>
      <c r="B11" s="11" t="s">
        <v>33</v>
      </c>
      <c r="C11" s="12">
        <v>43469</v>
      </c>
      <c r="D11" s="11"/>
      <c r="E11" s="13"/>
      <c r="F11" s="25">
        <f>134.91+217.32+97.4</f>
        <v>449.63</v>
      </c>
      <c r="G11" s="28">
        <v>1</v>
      </c>
      <c r="H11" s="8" t="s">
        <v>51</v>
      </c>
    </row>
    <row r="12" spans="1:8">
      <c r="A12" s="23" t="s">
        <v>26</v>
      </c>
      <c r="B12" s="5"/>
      <c r="C12" s="6">
        <v>43481</v>
      </c>
      <c r="D12" s="5"/>
      <c r="E12" s="7"/>
      <c r="F12" s="24">
        <v>45.23</v>
      </c>
      <c r="G12" s="9">
        <v>4</v>
      </c>
      <c r="H12" s="8" t="s">
        <v>27</v>
      </c>
    </row>
    <row r="13" spans="1:8">
      <c r="A13" s="23" t="s">
        <v>15</v>
      </c>
      <c r="B13" s="5"/>
      <c r="C13" s="6">
        <v>43486</v>
      </c>
      <c r="D13" s="5"/>
      <c r="E13" s="7"/>
      <c r="F13" s="24">
        <f>60.46+304.9</f>
        <v>365.35999999999996</v>
      </c>
      <c r="G13" s="9">
        <v>1</v>
      </c>
      <c r="H13" s="8" t="s">
        <v>16</v>
      </c>
    </row>
    <row r="14" spans="1:8">
      <c r="A14" s="23" t="s">
        <v>37</v>
      </c>
      <c r="B14" s="5" t="s">
        <v>18</v>
      </c>
      <c r="C14" s="6">
        <v>43493</v>
      </c>
      <c r="D14" s="5"/>
      <c r="E14" s="7"/>
      <c r="F14" s="24">
        <v>140.36000000000001</v>
      </c>
      <c r="G14" s="9">
        <v>1</v>
      </c>
      <c r="H14" s="8" t="s">
        <v>36</v>
      </c>
    </row>
    <row r="15" spans="1:8">
      <c r="A15" s="23" t="s">
        <v>9</v>
      </c>
      <c r="B15" s="5"/>
      <c r="C15" s="6">
        <v>43496</v>
      </c>
      <c r="D15" s="5"/>
      <c r="E15" s="7"/>
      <c r="F15" s="24">
        <v>182.49</v>
      </c>
      <c r="G15" s="9">
        <v>1</v>
      </c>
      <c r="H15" s="8" t="s">
        <v>10</v>
      </c>
    </row>
    <row r="16" spans="1:8">
      <c r="A16" s="23" t="s">
        <v>11</v>
      </c>
      <c r="B16" s="5" t="s">
        <v>12</v>
      </c>
      <c r="C16" s="6">
        <v>43497</v>
      </c>
      <c r="D16" s="6">
        <v>43830</v>
      </c>
      <c r="E16" s="7">
        <v>1200</v>
      </c>
      <c r="F16" s="24">
        <v>754</v>
      </c>
      <c r="G16" s="9">
        <v>4</v>
      </c>
      <c r="H16" s="8" t="s">
        <v>13</v>
      </c>
    </row>
    <row r="17" spans="1:8">
      <c r="A17" s="23" t="s">
        <v>38</v>
      </c>
      <c r="B17" s="5" t="s">
        <v>18</v>
      </c>
      <c r="C17" s="6">
        <v>43497</v>
      </c>
      <c r="D17" s="6">
        <v>43861</v>
      </c>
      <c r="E17" s="7"/>
      <c r="F17" s="24">
        <v>3360</v>
      </c>
      <c r="G17" s="9">
        <v>4</v>
      </c>
      <c r="H17" s="8" t="s">
        <v>39</v>
      </c>
    </row>
    <row r="18" spans="1:8" ht="28.5">
      <c r="A18" s="10" t="s">
        <v>24</v>
      </c>
      <c r="B18" s="5"/>
      <c r="C18" s="6">
        <v>43503</v>
      </c>
      <c r="D18" s="5"/>
      <c r="E18" s="7">
        <v>250</v>
      </c>
      <c r="F18" s="24">
        <v>153.26</v>
      </c>
      <c r="G18" s="9">
        <v>3</v>
      </c>
      <c r="H18" s="8" t="s">
        <v>25</v>
      </c>
    </row>
    <row r="19" spans="1:8">
      <c r="A19" s="23" t="s">
        <v>28</v>
      </c>
      <c r="B19" s="5"/>
      <c r="C19" s="6">
        <v>43504</v>
      </c>
      <c r="D19" s="5"/>
      <c r="E19" s="7"/>
      <c r="F19" s="24">
        <v>60.61</v>
      </c>
      <c r="G19" s="9">
        <v>1</v>
      </c>
      <c r="H19" s="8" t="s">
        <v>29</v>
      </c>
    </row>
    <row r="20" spans="1:8" ht="28.5">
      <c r="A20" s="10" t="s">
        <v>35</v>
      </c>
      <c r="B20" s="5" t="s">
        <v>18</v>
      </c>
      <c r="C20" s="6">
        <v>43518</v>
      </c>
      <c r="D20" s="6">
        <v>43882</v>
      </c>
      <c r="E20" s="7">
        <v>600</v>
      </c>
      <c r="F20" s="24">
        <v>493.68</v>
      </c>
      <c r="G20" s="9">
        <v>3</v>
      </c>
      <c r="H20" s="8" t="s">
        <v>36</v>
      </c>
    </row>
    <row r="21" spans="1:8">
      <c r="A21" s="23" t="s">
        <v>45</v>
      </c>
      <c r="B21" s="5"/>
      <c r="C21" s="6">
        <v>43521</v>
      </c>
      <c r="D21" s="5"/>
      <c r="E21" s="7">
        <v>1400</v>
      </c>
      <c r="F21" s="26">
        <v>1106.19</v>
      </c>
      <c r="G21" s="9">
        <v>3</v>
      </c>
      <c r="H21" s="8" t="s">
        <v>46</v>
      </c>
    </row>
    <row r="22" spans="1:8" ht="28.5">
      <c r="A22" s="10" t="s">
        <v>42</v>
      </c>
      <c r="B22" s="5"/>
      <c r="C22" s="6">
        <v>43521</v>
      </c>
      <c r="D22" s="5"/>
      <c r="E22" s="7"/>
      <c r="F22" s="24">
        <v>307.83</v>
      </c>
      <c r="G22" s="9">
        <v>4</v>
      </c>
      <c r="H22" s="8" t="s">
        <v>41</v>
      </c>
    </row>
    <row r="23" spans="1:8">
      <c r="A23" s="23" t="s">
        <v>40</v>
      </c>
      <c r="B23" s="5"/>
      <c r="C23" s="6">
        <v>43535</v>
      </c>
      <c r="D23" s="5"/>
      <c r="E23" s="7"/>
      <c r="F23" s="24">
        <v>353.72</v>
      </c>
      <c r="G23" s="9">
        <v>1</v>
      </c>
      <c r="H23" s="8" t="s">
        <v>41</v>
      </c>
    </row>
    <row r="24" spans="1:8" ht="28.5">
      <c r="A24" s="29" t="s">
        <v>61</v>
      </c>
      <c r="B24" s="11"/>
      <c r="C24" s="12">
        <v>43535</v>
      </c>
      <c r="D24" s="11"/>
      <c r="E24" s="13"/>
      <c r="F24" s="30">
        <v>177.48</v>
      </c>
      <c r="G24" s="31"/>
      <c r="H24" s="32" t="s">
        <v>60</v>
      </c>
    </row>
    <row r="25" spans="1:8">
      <c r="A25" s="10" t="s">
        <v>58</v>
      </c>
      <c r="B25" s="11"/>
      <c r="C25" s="12">
        <v>43537</v>
      </c>
      <c r="D25" s="11"/>
      <c r="E25" s="13"/>
      <c r="F25" s="25">
        <v>12.05</v>
      </c>
      <c r="G25" s="28">
        <v>1</v>
      </c>
      <c r="H25" s="8" t="s">
        <v>59</v>
      </c>
    </row>
    <row r="26" spans="1:8" ht="28.5">
      <c r="A26" s="10" t="s">
        <v>14</v>
      </c>
      <c r="B26" s="5"/>
      <c r="C26" s="6">
        <v>43544</v>
      </c>
      <c r="D26" s="5"/>
      <c r="E26" s="5"/>
      <c r="F26" s="24">
        <v>29.04</v>
      </c>
      <c r="G26" s="5">
        <v>1</v>
      </c>
      <c r="H26" s="23" t="s">
        <v>13</v>
      </c>
    </row>
    <row r="27" spans="1:8" ht="28.5">
      <c r="A27" s="10" t="s">
        <v>47</v>
      </c>
      <c r="B27" s="14" t="s">
        <v>18</v>
      </c>
      <c r="C27" s="15">
        <v>43770</v>
      </c>
      <c r="D27" s="15">
        <v>44134</v>
      </c>
      <c r="E27" s="16"/>
      <c r="F27" s="27">
        <v>1835.73</v>
      </c>
      <c r="G27" s="17">
        <v>1</v>
      </c>
      <c r="H27" s="10" t="s">
        <v>43</v>
      </c>
    </row>
    <row r="28" spans="1:8">
      <c r="A28" s="23" t="s">
        <v>49</v>
      </c>
      <c r="B28" s="5"/>
      <c r="C28" s="6" t="s">
        <v>20</v>
      </c>
      <c r="D28" s="5"/>
      <c r="E28" s="7"/>
      <c r="F28" s="24">
        <v>39.909999999999997</v>
      </c>
      <c r="G28" s="9">
        <v>1</v>
      </c>
      <c r="H28" s="8" t="s">
        <v>21</v>
      </c>
    </row>
    <row r="29" spans="1:8">
      <c r="A29" s="33"/>
      <c r="B29" s="34"/>
      <c r="C29" s="35"/>
      <c r="D29" s="34"/>
      <c r="E29" s="36"/>
      <c r="F29" s="37"/>
      <c r="G29" s="38"/>
      <c r="H29" s="39"/>
    </row>
    <row r="30" spans="1:8">
      <c r="A30" s="89" t="s">
        <v>44</v>
      </c>
      <c r="B30" s="89"/>
      <c r="C30" s="89"/>
      <c r="D30" s="89"/>
      <c r="E30" s="89"/>
      <c r="F30" s="89"/>
      <c r="G30" s="89"/>
      <c r="H30" s="89"/>
    </row>
    <row r="31" spans="1:8">
      <c r="F31" s="20"/>
    </row>
    <row r="32" spans="1:8">
      <c r="F32" s="20"/>
    </row>
    <row r="33" spans="6:6">
      <c r="F33" s="20"/>
    </row>
    <row r="34" spans="6:6">
      <c r="F34" s="20"/>
    </row>
    <row r="35" spans="6:6">
      <c r="F35" s="20"/>
    </row>
    <row r="36" spans="6:6">
      <c r="F36" s="20"/>
    </row>
    <row r="37" spans="6:6">
      <c r="F37" s="20"/>
    </row>
    <row r="38" spans="6:6">
      <c r="F38" s="20"/>
    </row>
    <row r="39" spans="6:6">
      <c r="F39" s="20"/>
    </row>
  </sheetData>
  <sortState ref="A3:H28">
    <sortCondition ref="C3:C28"/>
  </sortState>
  <mergeCells count="2">
    <mergeCell ref="A1:H1"/>
    <mergeCell ref="A30:H30"/>
  </mergeCells>
  <printOptions horizontalCentered="1"/>
  <pageMargins left="0.11811023622047245" right="0.11811023622047245" top="0.55118110236220474" bottom="0.23622047244094491" header="0.31496062992125984" footer="0.15748031496062992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25"/>
  <sheetViews>
    <sheetView zoomScale="80" zoomScaleNormal="80" workbookViewId="0">
      <selection activeCell="A8" sqref="A8"/>
    </sheetView>
  </sheetViews>
  <sheetFormatPr baseColWidth="10" defaultRowHeight="15"/>
  <cols>
    <col min="1" max="1" width="60.28515625" customWidth="1"/>
    <col min="2" max="2" width="21.28515625" style="18" bestFit="1" customWidth="1"/>
    <col min="3" max="4" width="14.28515625" style="18" customWidth="1"/>
    <col min="5" max="5" width="18.42578125" style="19" customWidth="1"/>
    <col min="6" max="6" width="23.28515625" style="22" customWidth="1"/>
    <col min="7" max="7" width="19.42578125" style="21" customWidth="1"/>
    <col min="8" max="8" width="44.7109375" customWidth="1"/>
    <col min="9" max="9" width="11.42578125" style="1"/>
  </cols>
  <sheetData>
    <row r="1" spans="1:8" ht="36">
      <c r="A1" s="88" t="s">
        <v>62</v>
      </c>
      <c r="B1" s="88"/>
      <c r="C1" s="88"/>
      <c r="D1" s="88"/>
      <c r="E1" s="88"/>
      <c r="F1" s="88"/>
      <c r="G1" s="88"/>
      <c r="H1" s="88"/>
    </row>
    <row r="2" spans="1:8" ht="55.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4" t="s">
        <v>7</v>
      </c>
      <c r="H2" s="2" t="s">
        <v>8</v>
      </c>
    </row>
    <row r="3" spans="1:8">
      <c r="A3" s="10" t="s">
        <v>50</v>
      </c>
      <c r="B3" s="11" t="s">
        <v>33</v>
      </c>
      <c r="C3" s="12">
        <v>43559</v>
      </c>
      <c r="D3" s="11"/>
      <c r="E3" s="13"/>
      <c r="F3" s="25">
        <f>199.95+136.37+173.92</f>
        <v>510.24</v>
      </c>
      <c r="G3" s="28">
        <v>1</v>
      </c>
      <c r="H3" s="8" t="s">
        <v>51</v>
      </c>
    </row>
    <row r="4" spans="1:8">
      <c r="A4" s="10" t="s">
        <v>63</v>
      </c>
      <c r="B4" s="11"/>
      <c r="C4" s="12">
        <v>43560</v>
      </c>
      <c r="D4" s="11"/>
      <c r="E4" s="13"/>
      <c r="F4" s="25">
        <v>696.57</v>
      </c>
      <c r="G4" s="28">
        <v>1</v>
      </c>
      <c r="H4" s="8" t="s">
        <v>64</v>
      </c>
    </row>
    <row r="5" spans="1:8">
      <c r="A5" s="23" t="s">
        <v>65</v>
      </c>
      <c r="B5" s="5"/>
      <c r="C5" s="6">
        <v>43560</v>
      </c>
      <c r="D5" s="6"/>
      <c r="E5" s="7"/>
      <c r="F5" s="24">
        <v>413.57</v>
      </c>
      <c r="G5" s="9">
        <v>1</v>
      </c>
      <c r="H5" s="8" t="s">
        <v>31</v>
      </c>
    </row>
    <row r="6" spans="1:8">
      <c r="A6" s="10" t="s">
        <v>52</v>
      </c>
      <c r="B6" s="11" t="s">
        <v>33</v>
      </c>
      <c r="C6" s="12">
        <v>43566</v>
      </c>
      <c r="D6" s="11"/>
      <c r="E6" s="13"/>
      <c r="F6" s="25">
        <f>115.67+110.14+72.61</f>
        <v>298.42</v>
      </c>
      <c r="G6" s="28">
        <v>1</v>
      </c>
      <c r="H6" s="8" t="s">
        <v>53</v>
      </c>
    </row>
    <row r="7" spans="1:8">
      <c r="A7" s="23" t="s">
        <v>37</v>
      </c>
      <c r="B7" s="5"/>
      <c r="C7" s="6">
        <v>43585</v>
      </c>
      <c r="D7" s="5"/>
      <c r="E7" s="7"/>
      <c r="F7" s="24">
        <v>96.8</v>
      </c>
      <c r="G7" s="9">
        <v>1</v>
      </c>
      <c r="H7" s="8" t="s">
        <v>36</v>
      </c>
    </row>
    <row r="8" spans="1:8">
      <c r="A8" s="23" t="s">
        <v>26</v>
      </c>
      <c r="B8" s="5"/>
      <c r="C8" s="6">
        <v>43587</v>
      </c>
      <c r="D8" s="5"/>
      <c r="E8" s="7"/>
      <c r="F8" s="24">
        <v>471.9</v>
      </c>
      <c r="G8" s="9">
        <v>3</v>
      </c>
      <c r="H8" s="8" t="s">
        <v>66</v>
      </c>
    </row>
    <row r="9" spans="1:8" ht="28.5">
      <c r="A9" s="10" t="s">
        <v>55</v>
      </c>
      <c r="B9" s="11" t="s">
        <v>70</v>
      </c>
      <c r="C9" s="12">
        <v>43594</v>
      </c>
      <c r="D9" s="11"/>
      <c r="E9" s="13"/>
      <c r="F9" s="25">
        <f>59.06+52.98</f>
        <v>112.03999999999999</v>
      </c>
      <c r="G9" s="28">
        <v>1</v>
      </c>
      <c r="H9" s="8" t="s">
        <v>56</v>
      </c>
    </row>
    <row r="10" spans="1:8">
      <c r="A10" s="10" t="s">
        <v>67</v>
      </c>
      <c r="B10" s="14"/>
      <c r="C10" s="15">
        <v>43608</v>
      </c>
      <c r="D10" s="15"/>
      <c r="E10" s="16"/>
      <c r="F10" s="27">
        <v>40</v>
      </c>
      <c r="G10" s="17">
        <v>1</v>
      </c>
      <c r="H10" s="10" t="s">
        <v>68</v>
      </c>
    </row>
    <row r="11" spans="1:8">
      <c r="A11" s="23" t="s">
        <v>26</v>
      </c>
      <c r="B11" s="5"/>
      <c r="C11" s="6">
        <v>43609</v>
      </c>
      <c r="D11" s="5"/>
      <c r="E11" s="7"/>
      <c r="F11" s="24">
        <v>721.16</v>
      </c>
      <c r="G11" s="9">
        <v>4</v>
      </c>
      <c r="H11" s="8" t="s">
        <v>27</v>
      </c>
    </row>
    <row r="12" spans="1:8">
      <c r="A12" s="23" t="s">
        <v>26</v>
      </c>
      <c r="B12" s="5"/>
      <c r="C12" s="6">
        <v>43619</v>
      </c>
      <c r="D12" s="5"/>
      <c r="E12" s="7"/>
      <c r="F12" s="24">
        <v>771.25</v>
      </c>
      <c r="G12" s="9">
        <v>4</v>
      </c>
      <c r="H12" s="8" t="s">
        <v>69</v>
      </c>
    </row>
    <row r="13" spans="1:8" ht="28.5">
      <c r="A13" s="10" t="s">
        <v>63</v>
      </c>
      <c r="B13" s="11" t="s">
        <v>18</v>
      </c>
      <c r="C13" s="12">
        <v>43640</v>
      </c>
      <c r="D13" s="11"/>
      <c r="E13" s="13"/>
      <c r="F13" s="25">
        <v>880.88</v>
      </c>
      <c r="G13" s="28">
        <v>3</v>
      </c>
      <c r="H13" s="8" t="s">
        <v>71</v>
      </c>
    </row>
    <row r="14" spans="1:8">
      <c r="A14" s="23" t="s">
        <v>72</v>
      </c>
      <c r="B14" s="5" t="s">
        <v>18</v>
      </c>
      <c r="C14" s="6">
        <v>43640</v>
      </c>
      <c r="D14" s="5"/>
      <c r="E14" s="7"/>
      <c r="F14" s="24">
        <v>246.55</v>
      </c>
      <c r="G14" s="9">
        <v>3</v>
      </c>
      <c r="H14" s="8" t="s">
        <v>73</v>
      </c>
    </row>
    <row r="15" spans="1:8">
      <c r="A15" s="33"/>
      <c r="B15" s="34"/>
      <c r="C15" s="35"/>
      <c r="D15" s="34"/>
      <c r="E15" s="36"/>
      <c r="F15" s="37"/>
      <c r="G15" s="38"/>
      <c r="H15" s="39"/>
    </row>
    <row r="16" spans="1:8">
      <c r="A16" s="89" t="s">
        <v>44</v>
      </c>
      <c r="B16" s="89"/>
      <c r="C16" s="89"/>
      <c r="D16" s="89"/>
      <c r="E16" s="89"/>
      <c r="F16" s="89"/>
      <c r="G16" s="89"/>
      <c r="H16" s="89"/>
    </row>
    <row r="17" spans="6:6">
      <c r="F17" s="20"/>
    </row>
    <row r="18" spans="6:6">
      <c r="F18" s="20"/>
    </row>
    <row r="19" spans="6:6">
      <c r="F19" s="20"/>
    </row>
    <row r="20" spans="6:6">
      <c r="F20" s="20"/>
    </row>
    <row r="21" spans="6:6">
      <c r="F21" s="20"/>
    </row>
    <row r="22" spans="6:6">
      <c r="F22" s="20"/>
    </row>
    <row r="23" spans="6:6">
      <c r="F23" s="20"/>
    </row>
    <row r="24" spans="6:6">
      <c r="F24" s="20"/>
    </row>
    <row r="25" spans="6:6">
      <c r="F25" s="20"/>
    </row>
  </sheetData>
  <mergeCells count="2">
    <mergeCell ref="A1:H1"/>
    <mergeCell ref="A16:H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I27"/>
  <sheetViews>
    <sheetView zoomScale="80" zoomScaleNormal="80" workbookViewId="0">
      <selection activeCell="F16" sqref="F16"/>
    </sheetView>
  </sheetViews>
  <sheetFormatPr baseColWidth="10" defaultRowHeight="15"/>
  <cols>
    <col min="1" max="1" width="53.85546875" customWidth="1"/>
    <col min="2" max="2" width="16.85546875" style="18" customWidth="1"/>
    <col min="3" max="3" width="12.28515625" style="18" bestFit="1" customWidth="1"/>
    <col min="4" max="4" width="10.85546875" style="18" customWidth="1"/>
    <col min="5" max="5" width="15.85546875" style="19" customWidth="1"/>
    <col min="6" max="6" width="12.42578125" style="22" customWidth="1"/>
    <col min="7" max="7" width="12.28515625" style="21" customWidth="1"/>
    <col min="8" max="8" width="44.7109375" customWidth="1"/>
    <col min="9" max="9" width="11.42578125" style="1"/>
  </cols>
  <sheetData>
    <row r="1" spans="1:9" ht="36">
      <c r="A1" s="88" t="s">
        <v>74</v>
      </c>
      <c r="B1" s="88"/>
      <c r="C1" s="88"/>
      <c r="D1" s="88"/>
      <c r="E1" s="88"/>
      <c r="F1" s="88"/>
      <c r="G1" s="88"/>
      <c r="H1" s="88"/>
    </row>
    <row r="2" spans="1:9" ht="55.5" customHeight="1">
      <c r="A2" s="2" t="s">
        <v>1</v>
      </c>
      <c r="B2" s="2" t="s">
        <v>2</v>
      </c>
      <c r="C2" s="2" t="s">
        <v>3</v>
      </c>
      <c r="D2" s="2" t="s">
        <v>4</v>
      </c>
      <c r="E2" s="62" t="s">
        <v>5</v>
      </c>
      <c r="F2" s="62" t="s">
        <v>6</v>
      </c>
      <c r="G2" s="4" t="s">
        <v>7</v>
      </c>
      <c r="H2" s="2" t="s">
        <v>8</v>
      </c>
    </row>
    <row r="3" spans="1:9">
      <c r="A3" s="50" t="s">
        <v>52</v>
      </c>
      <c r="B3" s="46" t="s">
        <v>33</v>
      </c>
      <c r="C3" s="47">
        <v>43670</v>
      </c>
      <c r="D3" s="46"/>
      <c r="E3" s="48"/>
      <c r="F3" s="25">
        <f>111.95+155.98+265.93</f>
        <v>533.86</v>
      </c>
      <c r="G3" s="49">
        <v>1</v>
      </c>
      <c r="H3" s="51" t="s">
        <v>53</v>
      </c>
    </row>
    <row r="4" spans="1:9" s="1" customFormat="1">
      <c r="A4" s="61" t="s">
        <v>94</v>
      </c>
      <c r="B4" s="5"/>
      <c r="C4" s="6">
        <v>43689</v>
      </c>
      <c r="D4" s="5"/>
      <c r="E4" s="7"/>
      <c r="F4" s="24">
        <v>21.18</v>
      </c>
      <c r="G4" s="9">
        <v>2</v>
      </c>
      <c r="H4" s="51" t="s">
        <v>95</v>
      </c>
    </row>
    <row r="5" spans="1:9" s="1" customFormat="1">
      <c r="A5" s="59" t="s">
        <v>91</v>
      </c>
      <c r="B5" s="46"/>
      <c r="C5" s="47">
        <v>43670</v>
      </c>
      <c r="D5" s="46"/>
      <c r="E5" s="48"/>
      <c r="F5" s="25">
        <v>175.05</v>
      </c>
      <c r="G5" s="49">
        <v>1</v>
      </c>
      <c r="H5" s="51" t="s">
        <v>93</v>
      </c>
    </row>
    <row r="6" spans="1:9" s="1" customFormat="1" ht="30">
      <c r="A6" s="50" t="s">
        <v>85</v>
      </c>
      <c r="B6" s="52"/>
      <c r="C6" s="53">
        <v>43712</v>
      </c>
      <c r="D6" s="53"/>
      <c r="E6" s="54">
        <v>92.76</v>
      </c>
      <c r="F6" s="55">
        <v>92.76</v>
      </c>
      <c r="G6" s="56">
        <v>1</v>
      </c>
      <c r="H6" s="50" t="s">
        <v>25</v>
      </c>
    </row>
    <row r="7" spans="1:9" s="58" customFormat="1">
      <c r="A7" s="50" t="s">
        <v>88</v>
      </c>
      <c r="B7" s="52"/>
      <c r="C7" s="53">
        <v>43724</v>
      </c>
      <c r="D7" s="53"/>
      <c r="E7" s="54">
        <v>7.21</v>
      </c>
      <c r="F7" s="55">
        <v>7.21</v>
      </c>
      <c r="G7" s="56">
        <v>1</v>
      </c>
      <c r="H7" s="50" t="s">
        <v>59</v>
      </c>
      <c r="I7" s="57"/>
    </row>
    <row r="8" spans="1:9" s="58" customFormat="1">
      <c r="A8" s="50" t="s">
        <v>76</v>
      </c>
      <c r="B8" s="46"/>
      <c r="C8" s="47">
        <v>43649</v>
      </c>
      <c r="D8" s="46"/>
      <c r="E8" s="48">
        <v>1200</v>
      </c>
      <c r="F8" s="25">
        <v>966.37</v>
      </c>
      <c r="G8" s="49">
        <v>4</v>
      </c>
      <c r="H8" s="51" t="s">
        <v>78</v>
      </c>
      <c r="I8" s="57"/>
    </row>
    <row r="9" spans="1:9" s="58" customFormat="1">
      <c r="A9" s="50" t="s">
        <v>86</v>
      </c>
      <c r="B9" s="52"/>
      <c r="C9" s="53">
        <v>43738</v>
      </c>
      <c r="D9" s="53"/>
      <c r="E9" s="54">
        <v>36.409999999999997</v>
      </c>
      <c r="F9" s="55">
        <v>36.409999999999997</v>
      </c>
      <c r="G9" s="56">
        <v>1</v>
      </c>
      <c r="H9" s="50" t="s">
        <v>87</v>
      </c>
      <c r="I9" s="57"/>
    </row>
    <row r="10" spans="1:9" s="58" customFormat="1">
      <c r="A10" s="50" t="s">
        <v>89</v>
      </c>
      <c r="B10" s="52"/>
      <c r="C10" s="53">
        <v>43735</v>
      </c>
      <c r="D10" s="53"/>
      <c r="E10" s="54">
        <v>17.440000000000001</v>
      </c>
      <c r="F10" s="55">
        <v>17.440000000000001</v>
      </c>
      <c r="G10" s="56">
        <v>1</v>
      </c>
      <c r="H10" s="50" t="s">
        <v>90</v>
      </c>
      <c r="I10" s="57"/>
    </row>
    <row r="11" spans="1:9">
      <c r="A11" s="50" t="s">
        <v>40</v>
      </c>
      <c r="B11" s="52"/>
      <c r="C11" s="53">
        <v>43711</v>
      </c>
      <c r="D11" s="53"/>
      <c r="E11" s="54">
        <v>206.18</v>
      </c>
      <c r="F11" s="55">
        <v>206.18</v>
      </c>
      <c r="G11" s="56">
        <v>1</v>
      </c>
      <c r="H11" s="50" t="s">
        <v>84</v>
      </c>
    </row>
    <row r="12" spans="1:9" s="1" customFormat="1">
      <c r="A12" s="50" t="s">
        <v>67</v>
      </c>
      <c r="B12" s="52"/>
      <c r="C12" s="53">
        <v>43649</v>
      </c>
      <c r="D12" s="53"/>
      <c r="E12" s="54">
        <v>26.31</v>
      </c>
      <c r="F12" s="55">
        <v>26.31</v>
      </c>
      <c r="G12" s="56">
        <v>1</v>
      </c>
      <c r="H12" s="50" t="s">
        <v>68</v>
      </c>
    </row>
    <row r="13" spans="1:9" s="1" customFormat="1">
      <c r="A13" s="60" t="s">
        <v>26</v>
      </c>
      <c r="B13" s="46"/>
      <c r="C13" s="47">
        <v>43656</v>
      </c>
      <c r="D13" s="46"/>
      <c r="E13" s="48"/>
      <c r="F13" s="25">
        <v>319.08</v>
      </c>
      <c r="G13" s="49">
        <v>3</v>
      </c>
      <c r="H13" s="51" t="s">
        <v>69</v>
      </c>
    </row>
    <row r="14" spans="1:9" s="1" customFormat="1">
      <c r="A14" s="50" t="s">
        <v>77</v>
      </c>
      <c r="B14" s="46"/>
      <c r="C14" s="47">
        <v>43649</v>
      </c>
      <c r="D14" s="46"/>
      <c r="E14" s="48">
        <v>575</v>
      </c>
      <c r="F14" s="25">
        <v>555.5</v>
      </c>
      <c r="G14" s="49">
        <v>4</v>
      </c>
      <c r="H14" s="51" t="s">
        <v>75</v>
      </c>
    </row>
    <row r="15" spans="1:9">
      <c r="A15" s="50" t="s">
        <v>81</v>
      </c>
      <c r="B15" s="52"/>
      <c r="C15" s="53">
        <v>43705</v>
      </c>
      <c r="D15" s="53"/>
      <c r="E15" s="54">
        <v>2057</v>
      </c>
      <c r="F15" s="55">
        <v>1802.9</v>
      </c>
      <c r="G15" s="56">
        <v>3</v>
      </c>
      <c r="H15" s="50" t="s">
        <v>75</v>
      </c>
    </row>
    <row r="16" spans="1:9">
      <c r="A16" s="50" t="s">
        <v>50</v>
      </c>
      <c r="B16" s="46" t="s">
        <v>33</v>
      </c>
      <c r="C16" s="47">
        <v>43559</v>
      </c>
      <c r="D16" s="46"/>
      <c r="E16" s="48"/>
      <c r="F16" s="25">
        <f>174.7+276.54+378.83</f>
        <v>830.06999999999994</v>
      </c>
      <c r="G16" s="49">
        <v>1</v>
      </c>
      <c r="H16" s="51" t="s">
        <v>51</v>
      </c>
    </row>
    <row r="17" spans="1:8">
      <c r="A17" s="50" t="s">
        <v>82</v>
      </c>
      <c r="B17" s="52"/>
      <c r="C17" s="53">
        <v>43728</v>
      </c>
      <c r="D17" s="53"/>
      <c r="E17" s="54">
        <v>3075.4</v>
      </c>
      <c r="F17" s="55">
        <v>3075.4</v>
      </c>
      <c r="G17" s="56">
        <v>1</v>
      </c>
      <c r="H17" s="50" t="s">
        <v>83</v>
      </c>
    </row>
    <row r="18" spans="1:8" ht="30">
      <c r="A18" s="50" t="s">
        <v>79</v>
      </c>
      <c r="B18" s="52"/>
      <c r="C18" s="53">
        <v>43720</v>
      </c>
      <c r="D18" s="53"/>
      <c r="E18" s="54">
        <v>14461</v>
      </c>
      <c r="F18" s="55">
        <v>14075.33</v>
      </c>
      <c r="G18" s="56">
        <v>3</v>
      </c>
      <c r="H18" s="50" t="s">
        <v>80</v>
      </c>
    </row>
    <row r="19" spans="1:8" ht="30">
      <c r="A19" s="50" t="s">
        <v>55</v>
      </c>
      <c r="B19" s="46" t="s">
        <v>57</v>
      </c>
      <c r="C19" s="47">
        <v>43711</v>
      </c>
      <c r="D19" s="46"/>
      <c r="E19" s="54">
        <f>1.45+39.29+41.9</f>
        <v>82.64</v>
      </c>
      <c r="F19" s="25"/>
      <c r="G19" s="49">
        <v>1</v>
      </c>
      <c r="H19" s="51" t="s">
        <v>96</v>
      </c>
    </row>
    <row r="20" spans="1:8">
      <c r="A20" s="59" t="s">
        <v>91</v>
      </c>
      <c r="B20" s="46"/>
      <c r="C20" s="47">
        <v>43670</v>
      </c>
      <c r="D20" s="46"/>
      <c r="E20" s="48"/>
      <c r="F20" s="25">
        <v>175.05</v>
      </c>
      <c r="G20" s="49">
        <v>1</v>
      </c>
      <c r="H20" s="51" t="s">
        <v>92</v>
      </c>
    </row>
    <row r="21" spans="1:8" s="1" customFormat="1">
      <c r="A21" s="40"/>
      <c r="B21" s="41"/>
      <c r="C21" s="42"/>
      <c r="D21" s="42"/>
      <c r="E21" s="43"/>
      <c r="F21" s="44"/>
      <c r="G21" s="45"/>
      <c r="H21" s="40"/>
    </row>
    <row r="22" spans="1:8" s="1" customFormat="1">
      <c r="A22" s="89" t="s">
        <v>44</v>
      </c>
      <c r="B22" s="89"/>
      <c r="C22" s="89"/>
      <c r="D22" s="89"/>
      <c r="E22" s="89"/>
      <c r="F22" s="89"/>
      <c r="G22" s="89"/>
      <c r="H22" s="89"/>
    </row>
    <row r="23" spans="1:8" s="1" customFormat="1">
      <c r="A23"/>
      <c r="B23" s="18"/>
      <c r="C23" s="18"/>
      <c r="D23" s="18"/>
      <c r="E23" s="19"/>
      <c r="F23" s="20"/>
      <c r="G23" s="21"/>
      <c r="H23"/>
    </row>
    <row r="24" spans="1:8" s="1" customFormat="1">
      <c r="A24"/>
      <c r="B24" s="18"/>
      <c r="C24" s="18"/>
      <c r="D24" s="18"/>
      <c r="E24" s="19"/>
      <c r="F24" s="20"/>
      <c r="G24" s="21"/>
      <c r="H24"/>
    </row>
    <row r="25" spans="1:8" s="1" customFormat="1">
      <c r="A25"/>
      <c r="B25" s="18"/>
      <c r="C25" s="18"/>
      <c r="D25" s="18"/>
      <c r="E25" s="19"/>
      <c r="F25" s="20"/>
      <c r="G25" s="21"/>
      <c r="H25"/>
    </row>
    <row r="26" spans="1:8" s="1" customFormat="1">
      <c r="A26"/>
      <c r="B26" s="18"/>
      <c r="C26" s="18"/>
      <c r="D26" s="18"/>
      <c r="E26" s="19"/>
      <c r="F26" s="20"/>
      <c r="G26" s="21"/>
      <c r="H26"/>
    </row>
    <row r="27" spans="1:8" s="1" customFormat="1">
      <c r="A27"/>
      <c r="B27" s="18"/>
      <c r="C27" s="18"/>
      <c r="D27" s="18"/>
      <c r="E27" s="19"/>
      <c r="F27" s="20"/>
      <c r="G27" s="21"/>
      <c r="H27"/>
    </row>
  </sheetData>
  <sortState ref="A3:H20">
    <sortCondition ref="H3:H20"/>
  </sortState>
  <mergeCells count="2">
    <mergeCell ref="A1:H1"/>
    <mergeCell ref="A22:H22"/>
  </mergeCells>
  <printOptions horizontalCentered="1"/>
  <pageMargins left="0.19685039370078741" right="0.35433070866141736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I76"/>
  <sheetViews>
    <sheetView tabSelected="1" workbookViewId="0">
      <selection activeCell="G21" sqref="G21"/>
    </sheetView>
  </sheetViews>
  <sheetFormatPr baseColWidth="10" defaultRowHeight="15"/>
  <cols>
    <col min="1" max="1" width="53.85546875" customWidth="1"/>
    <col min="2" max="2" width="16.85546875" style="18" customWidth="1"/>
    <col min="3" max="3" width="12.28515625" style="18" bestFit="1" customWidth="1"/>
    <col min="4" max="4" width="10.85546875" style="18" customWidth="1"/>
    <col min="5" max="5" width="15.85546875" style="19" customWidth="1"/>
    <col min="6" max="6" width="15.85546875" style="22" customWidth="1"/>
    <col min="7" max="7" width="16.28515625" style="21" customWidth="1"/>
    <col min="8" max="8" width="44.7109375" customWidth="1"/>
    <col min="9" max="9" width="11.42578125" style="1"/>
  </cols>
  <sheetData>
    <row r="1" spans="1:9" ht="36">
      <c r="A1" s="90" t="s">
        <v>137</v>
      </c>
      <c r="B1" s="90"/>
      <c r="C1" s="90"/>
      <c r="D1" s="90"/>
      <c r="E1" s="90"/>
      <c r="F1" s="90"/>
      <c r="G1" s="90"/>
      <c r="H1" s="90"/>
    </row>
    <row r="2" spans="1:9" ht="55.5" customHeight="1">
      <c r="A2" s="76" t="s">
        <v>1</v>
      </c>
      <c r="B2" s="76" t="s">
        <v>2</v>
      </c>
      <c r="C2" s="76" t="s">
        <v>3</v>
      </c>
      <c r="D2" s="76" t="s">
        <v>4</v>
      </c>
      <c r="E2" s="77" t="s">
        <v>5</v>
      </c>
      <c r="F2" s="77" t="s">
        <v>6</v>
      </c>
      <c r="G2" s="78" t="s">
        <v>7</v>
      </c>
      <c r="H2" s="76" t="s">
        <v>8</v>
      </c>
    </row>
    <row r="3" spans="1:9" s="58" customFormat="1" ht="30">
      <c r="A3" s="50" t="s">
        <v>113</v>
      </c>
      <c r="B3" s="52"/>
      <c r="C3" s="53">
        <v>43763</v>
      </c>
      <c r="D3" s="53"/>
      <c r="E3" s="73"/>
      <c r="F3" s="73">
        <v>77.319999999999993</v>
      </c>
      <c r="G3" s="56">
        <v>1</v>
      </c>
      <c r="H3" s="50" t="s">
        <v>119</v>
      </c>
      <c r="I3" s="57"/>
    </row>
    <row r="4" spans="1:9" s="58" customFormat="1">
      <c r="A4" s="50" t="s">
        <v>52</v>
      </c>
      <c r="B4" s="11" t="s">
        <v>139</v>
      </c>
      <c r="C4" s="47">
        <v>43810</v>
      </c>
      <c r="D4" s="46"/>
      <c r="E4" s="48"/>
      <c r="F4" s="25">
        <v>12</v>
      </c>
      <c r="G4" s="49">
        <v>1</v>
      </c>
      <c r="H4" s="51" t="s">
        <v>140</v>
      </c>
      <c r="I4" s="57"/>
    </row>
    <row r="5" spans="1:9" s="58" customFormat="1">
      <c r="A5" s="50" t="s">
        <v>52</v>
      </c>
      <c r="B5" s="11" t="s">
        <v>141</v>
      </c>
      <c r="C5" s="47">
        <v>43749</v>
      </c>
      <c r="D5" s="46"/>
      <c r="E5" s="48"/>
      <c r="F5" s="25">
        <f>488.4+484.08+400.15</f>
        <v>1372.63</v>
      </c>
      <c r="G5" s="49">
        <v>1</v>
      </c>
      <c r="H5" s="51" t="s">
        <v>53</v>
      </c>
      <c r="I5" s="57"/>
    </row>
    <row r="6" spans="1:9" s="80" customFormat="1" ht="30">
      <c r="A6" s="50" t="s">
        <v>130</v>
      </c>
      <c r="B6" s="46"/>
      <c r="C6" s="47">
        <v>43803</v>
      </c>
      <c r="D6" s="46"/>
      <c r="E6" s="71"/>
      <c r="F6" s="72">
        <v>41.9</v>
      </c>
      <c r="G6" s="49">
        <v>1</v>
      </c>
      <c r="H6" s="51" t="s">
        <v>21</v>
      </c>
      <c r="I6" s="79"/>
    </row>
    <row r="7" spans="1:9" s="57" customFormat="1" ht="30">
      <c r="A7" s="50" t="s">
        <v>104</v>
      </c>
      <c r="B7" s="46"/>
      <c r="C7" s="47">
        <v>43755</v>
      </c>
      <c r="D7" s="46"/>
      <c r="E7" s="71"/>
      <c r="F7" s="72">
        <v>1826.8</v>
      </c>
      <c r="G7" s="49">
        <v>1</v>
      </c>
      <c r="H7" s="51" t="s">
        <v>105</v>
      </c>
    </row>
    <row r="8" spans="1:9" s="57" customFormat="1" ht="30">
      <c r="A8" s="50" t="s">
        <v>134</v>
      </c>
      <c r="B8" s="52"/>
      <c r="C8" s="53">
        <v>43816</v>
      </c>
      <c r="D8" s="53"/>
      <c r="E8" s="92"/>
      <c r="F8" s="73">
        <v>134.85</v>
      </c>
      <c r="G8" s="56">
        <v>1</v>
      </c>
      <c r="H8" s="50" t="s">
        <v>135</v>
      </c>
    </row>
    <row r="9" spans="1:9" s="57" customFormat="1" ht="30">
      <c r="A9" s="50" t="s">
        <v>117</v>
      </c>
      <c r="B9" s="52"/>
      <c r="C9" s="53">
        <v>43797</v>
      </c>
      <c r="D9" s="53"/>
      <c r="E9" s="73">
        <v>7865</v>
      </c>
      <c r="F9" s="73">
        <v>7602.57</v>
      </c>
      <c r="G9" s="56">
        <v>3</v>
      </c>
      <c r="H9" s="50" t="s">
        <v>118</v>
      </c>
    </row>
    <row r="10" spans="1:9" s="58" customFormat="1" ht="30">
      <c r="A10" s="50" t="s">
        <v>101</v>
      </c>
      <c r="B10" s="46" t="s">
        <v>18</v>
      </c>
      <c r="C10" s="47">
        <v>43733</v>
      </c>
      <c r="D10" s="47">
        <v>44128</v>
      </c>
      <c r="E10" s="74">
        <v>300</v>
      </c>
      <c r="F10" s="71">
        <v>278.31</v>
      </c>
      <c r="G10" s="49">
        <v>3</v>
      </c>
      <c r="H10" s="51" t="s">
        <v>102</v>
      </c>
      <c r="I10" s="57"/>
    </row>
    <row r="11" spans="1:9" s="58" customFormat="1" ht="30">
      <c r="A11" s="50" t="s">
        <v>132</v>
      </c>
      <c r="B11" s="46"/>
      <c r="C11" s="47">
        <v>43815</v>
      </c>
      <c r="D11" s="46"/>
      <c r="E11" s="71"/>
      <c r="F11" s="72">
        <v>240.81</v>
      </c>
      <c r="G11" s="49">
        <v>1</v>
      </c>
      <c r="H11" s="51" t="s">
        <v>133</v>
      </c>
      <c r="I11" s="57"/>
    </row>
    <row r="12" spans="1:9" s="58" customFormat="1">
      <c r="A12" s="50" t="s">
        <v>108</v>
      </c>
      <c r="B12" s="52"/>
      <c r="C12" s="53">
        <v>43753</v>
      </c>
      <c r="D12" s="53"/>
      <c r="E12" s="73"/>
      <c r="F12" s="73">
        <v>210.6</v>
      </c>
      <c r="G12" s="56">
        <v>1</v>
      </c>
      <c r="H12" s="50" t="s">
        <v>107</v>
      </c>
      <c r="I12" s="57"/>
    </row>
    <row r="13" spans="1:9" s="58" customFormat="1">
      <c r="A13" s="50" t="s">
        <v>131</v>
      </c>
      <c r="B13" s="46"/>
      <c r="C13" s="47">
        <v>43810</v>
      </c>
      <c r="D13" s="46"/>
      <c r="E13" s="71"/>
      <c r="F13" s="72">
        <v>151.63</v>
      </c>
      <c r="G13" s="49">
        <v>1</v>
      </c>
      <c r="H13" s="51" t="s">
        <v>107</v>
      </c>
      <c r="I13" s="57"/>
    </row>
    <row r="14" spans="1:9" s="58" customFormat="1">
      <c r="A14" s="61" t="s">
        <v>114</v>
      </c>
      <c r="B14" s="46"/>
      <c r="C14" s="47">
        <v>43768</v>
      </c>
      <c r="D14" s="46"/>
      <c r="E14" s="71"/>
      <c r="F14" s="72">
        <v>363</v>
      </c>
      <c r="G14" s="49">
        <v>1</v>
      </c>
      <c r="H14" s="51" t="s">
        <v>115</v>
      </c>
      <c r="I14" s="57"/>
    </row>
    <row r="15" spans="1:9" s="57" customFormat="1">
      <c r="A15" s="50" t="s">
        <v>125</v>
      </c>
      <c r="B15" s="52"/>
      <c r="C15" s="53">
        <v>43810</v>
      </c>
      <c r="D15" s="53"/>
      <c r="E15" s="73"/>
      <c r="F15" s="73">
        <v>2894.66</v>
      </c>
      <c r="G15" s="56">
        <v>5</v>
      </c>
      <c r="H15" s="50" t="s">
        <v>69</v>
      </c>
    </row>
    <row r="16" spans="1:9" s="57" customFormat="1">
      <c r="A16" s="50" t="s">
        <v>121</v>
      </c>
      <c r="B16" s="46"/>
      <c r="C16" s="47">
        <v>43794</v>
      </c>
      <c r="D16" s="46"/>
      <c r="E16" s="71"/>
      <c r="F16" s="72">
        <v>600.01</v>
      </c>
      <c r="G16" s="49">
        <v>3</v>
      </c>
      <c r="H16" s="51" t="s">
        <v>122</v>
      </c>
    </row>
    <row r="17" spans="1:9" s="57" customFormat="1">
      <c r="A17" s="61" t="s">
        <v>99</v>
      </c>
      <c r="B17" s="46"/>
      <c r="C17" s="47">
        <v>43761</v>
      </c>
      <c r="D17" s="46"/>
      <c r="E17" s="71">
        <v>450</v>
      </c>
      <c r="F17" s="72">
        <v>422.29</v>
      </c>
      <c r="G17" s="49">
        <v>3</v>
      </c>
      <c r="H17" s="51" t="s">
        <v>100</v>
      </c>
    </row>
    <row r="18" spans="1:9" s="58" customFormat="1" ht="30">
      <c r="A18" s="50" t="s">
        <v>136</v>
      </c>
      <c r="B18" s="52"/>
      <c r="C18" s="53">
        <v>43816</v>
      </c>
      <c r="D18" s="53"/>
      <c r="E18" s="74"/>
      <c r="F18" s="73">
        <v>313.49</v>
      </c>
      <c r="G18" s="56">
        <v>3</v>
      </c>
      <c r="H18" s="50" t="s">
        <v>27</v>
      </c>
      <c r="I18" s="57"/>
    </row>
    <row r="19" spans="1:9" s="58" customFormat="1" ht="30">
      <c r="A19" s="50" t="s">
        <v>110</v>
      </c>
      <c r="B19" s="52"/>
      <c r="C19" s="53">
        <v>43766</v>
      </c>
      <c r="D19" s="53"/>
      <c r="E19" s="73">
        <v>660</v>
      </c>
      <c r="F19" s="73">
        <v>602.58000000000004</v>
      </c>
      <c r="G19" s="56">
        <v>3</v>
      </c>
      <c r="H19" s="50" t="s">
        <v>109</v>
      </c>
      <c r="I19" s="57"/>
    </row>
    <row r="20" spans="1:9" s="58" customFormat="1" ht="30">
      <c r="A20" s="50" t="s">
        <v>116</v>
      </c>
      <c r="B20" s="46"/>
      <c r="C20" s="47">
        <v>43802</v>
      </c>
      <c r="D20" s="46"/>
      <c r="E20" s="71"/>
      <c r="F20" s="72">
        <v>41.14</v>
      </c>
      <c r="G20" s="49">
        <v>1</v>
      </c>
      <c r="H20" s="51" t="s">
        <v>120</v>
      </c>
      <c r="I20" s="57"/>
    </row>
    <row r="21" spans="1:9" s="58" customFormat="1" ht="45">
      <c r="A21" s="50" t="s">
        <v>123</v>
      </c>
      <c r="B21" s="52"/>
      <c r="C21" s="53">
        <v>43798</v>
      </c>
      <c r="D21" s="53"/>
      <c r="E21" s="73">
        <v>10000</v>
      </c>
      <c r="F21" s="73">
        <v>3623</v>
      </c>
      <c r="G21" s="56">
        <v>4</v>
      </c>
      <c r="H21" s="50" t="s">
        <v>124</v>
      </c>
      <c r="I21" s="57"/>
    </row>
    <row r="22" spans="1:9" s="58" customFormat="1">
      <c r="A22" s="50" t="s">
        <v>106</v>
      </c>
      <c r="B22" s="52"/>
      <c r="C22" s="53">
        <v>43747</v>
      </c>
      <c r="D22" s="53"/>
      <c r="E22" s="73"/>
      <c r="F22" s="73">
        <v>87.12</v>
      </c>
      <c r="G22" s="56">
        <v>1</v>
      </c>
      <c r="H22" s="50" t="s">
        <v>103</v>
      </c>
      <c r="I22" s="57"/>
    </row>
    <row r="23" spans="1:9" s="58" customFormat="1" ht="30">
      <c r="A23" s="50" t="s">
        <v>97</v>
      </c>
      <c r="B23" s="46"/>
      <c r="C23" s="47">
        <v>43745</v>
      </c>
      <c r="D23" s="46"/>
      <c r="E23" s="71">
        <v>450</v>
      </c>
      <c r="F23" s="72">
        <v>363</v>
      </c>
      <c r="G23" s="49">
        <v>4</v>
      </c>
      <c r="H23" s="51" t="s">
        <v>98</v>
      </c>
      <c r="I23" s="57"/>
    </row>
    <row r="24" spans="1:9" s="58" customFormat="1" ht="30">
      <c r="A24" s="50" t="s">
        <v>128</v>
      </c>
      <c r="B24" s="46"/>
      <c r="C24" s="47">
        <v>43810</v>
      </c>
      <c r="D24" s="46"/>
      <c r="E24" s="71">
        <v>1100</v>
      </c>
      <c r="F24" s="72">
        <v>931.7</v>
      </c>
      <c r="G24" s="49">
        <v>3</v>
      </c>
      <c r="H24" s="51" t="s">
        <v>98</v>
      </c>
      <c r="I24" s="57"/>
    </row>
    <row r="25" spans="1:9" s="58" customFormat="1">
      <c r="A25" s="50" t="s">
        <v>111</v>
      </c>
      <c r="B25" s="52"/>
      <c r="C25" s="53">
        <v>43763</v>
      </c>
      <c r="D25" s="53"/>
      <c r="E25" s="73"/>
      <c r="F25" s="73">
        <v>17.91</v>
      </c>
      <c r="G25" s="56">
        <v>1</v>
      </c>
      <c r="H25" s="50" t="s">
        <v>112</v>
      </c>
      <c r="I25" s="57"/>
    </row>
    <row r="26" spans="1:9" s="58" customFormat="1">
      <c r="A26" s="50" t="s">
        <v>50</v>
      </c>
      <c r="B26" s="46" t="s">
        <v>33</v>
      </c>
      <c r="C26" s="47">
        <v>43559</v>
      </c>
      <c r="D26" s="46"/>
      <c r="E26" s="48"/>
      <c r="F26" s="25">
        <f>770.98+862.57+774.35</f>
        <v>2407.9</v>
      </c>
      <c r="G26" s="49">
        <v>1</v>
      </c>
      <c r="H26" s="51" t="s">
        <v>51</v>
      </c>
      <c r="I26" s="57"/>
    </row>
    <row r="27" spans="1:9" s="58" customFormat="1" ht="30">
      <c r="A27" s="81" t="s">
        <v>138</v>
      </c>
      <c r="B27" s="82"/>
      <c r="C27" s="83">
        <v>43745</v>
      </c>
      <c r="D27" s="82"/>
      <c r="E27" s="84">
        <v>1200</v>
      </c>
      <c r="F27" s="85">
        <v>909.8</v>
      </c>
      <c r="G27" s="86">
        <v>3</v>
      </c>
      <c r="H27" s="87" t="s">
        <v>127</v>
      </c>
      <c r="I27" s="57"/>
    </row>
    <row r="28" spans="1:9" s="57" customFormat="1" ht="45">
      <c r="A28" s="50" t="s">
        <v>126</v>
      </c>
      <c r="B28" s="46"/>
      <c r="C28" s="47">
        <v>43812</v>
      </c>
      <c r="D28" s="46"/>
      <c r="E28" s="73"/>
      <c r="F28" s="72">
        <v>866.4</v>
      </c>
      <c r="G28" s="49">
        <v>3</v>
      </c>
      <c r="H28" s="51" t="s">
        <v>127</v>
      </c>
    </row>
    <row r="29" spans="1:9" s="57" customFormat="1" ht="30">
      <c r="A29" s="50" t="s">
        <v>129</v>
      </c>
      <c r="B29" s="52"/>
      <c r="C29" s="53">
        <v>43766</v>
      </c>
      <c r="D29" s="53"/>
      <c r="E29" s="73">
        <v>300</v>
      </c>
      <c r="F29" s="73">
        <v>209.33</v>
      </c>
      <c r="G29" s="56">
        <v>4</v>
      </c>
      <c r="H29" s="50" t="s">
        <v>39</v>
      </c>
    </row>
    <row r="30" spans="1:9" s="57" customFormat="1">
      <c r="A30" s="63"/>
      <c r="B30" s="68"/>
      <c r="C30" s="69"/>
      <c r="D30" s="69"/>
      <c r="E30" s="75"/>
      <c r="F30" s="75"/>
      <c r="G30" s="70"/>
      <c r="H30" s="63"/>
    </row>
    <row r="31" spans="1:9" s="57" customFormat="1">
      <c r="A31" s="63"/>
      <c r="B31" s="68"/>
      <c r="C31" s="69"/>
      <c r="D31" s="69"/>
      <c r="E31" s="75"/>
      <c r="F31" s="75"/>
      <c r="G31" s="70"/>
      <c r="H31" s="63"/>
    </row>
    <row r="32" spans="1:9" s="57" customFormat="1">
      <c r="A32" s="63"/>
      <c r="B32" s="68"/>
      <c r="C32" s="69"/>
      <c r="D32" s="69"/>
      <c r="E32" s="75"/>
      <c r="F32" s="75"/>
      <c r="G32" s="70"/>
      <c r="H32" s="63"/>
    </row>
    <row r="33" spans="1:8" s="57" customFormat="1">
      <c r="A33" s="63"/>
      <c r="B33" s="68"/>
      <c r="C33" s="69"/>
      <c r="D33" s="69"/>
      <c r="E33" s="75"/>
      <c r="F33" s="75"/>
      <c r="G33" s="70"/>
      <c r="H33" s="63"/>
    </row>
    <row r="34" spans="1:8" s="57" customFormat="1">
      <c r="A34" s="63"/>
      <c r="B34" s="68"/>
      <c r="C34" s="69"/>
      <c r="D34" s="69"/>
      <c r="E34" s="75"/>
      <c r="F34" s="75"/>
      <c r="G34" s="70"/>
      <c r="H34" s="63"/>
    </row>
    <row r="35" spans="1:8" s="57" customFormat="1">
      <c r="A35" s="63"/>
      <c r="B35" s="68"/>
      <c r="C35" s="69"/>
      <c r="D35" s="69"/>
      <c r="E35" s="75"/>
      <c r="F35" s="75"/>
      <c r="G35" s="70"/>
      <c r="H35" s="63"/>
    </row>
    <row r="36" spans="1:8" s="57" customFormat="1">
      <c r="A36" s="63"/>
      <c r="B36" s="68"/>
      <c r="C36" s="69"/>
      <c r="D36" s="69"/>
      <c r="E36" s="75"/>
      <c r="F36" s="75"/>
      <c r="G36" s="70"/>
      <c r="H36" s="63"/>
    </row>
    <row r="37" spans="1:8" s="57" customFormat="1">
      <c r="A37" s="63"/>
      <c r="B37" s="68"/>
      <c r="C37" s="69"/>
      <c r="D37" s="69"/>
      <c r="E37" s="75"/>
      <c r="F37" s="75"/>
      <c r="G37" s="70"/>
      <c r="H37" s="63"/>
    </row>
    <row r="38" spans="1:8" s="57" customFormat="1">
      <c r="A38" s="63"/>
      <c r="B38" s="68"/>
      <c r="C38" s="69"/>
      <c r="D38" s="69"/>
      <c r="E38" s="75"/>
      <c r="F38" s="75"/>
      <c r="G38" s="70"/>
      <c r="H38" s="63"/>
    </row>
    <row r="39" spans="1:8" s="57" customFormat="1">
      <c r="A39" s="63"/>
      <c r="B39" s="68"/>
      <c r="C39" s="69"/>
      <c r="D39" s="69"/>
      <c r="E39" s="75"/>
      <c r="F39" s="75"/>
      <c r="G39" s="70"/>
      <c r="H39" s="63"/>
    </row>
    <row r="40" spans="1:8" s="57" customFormat="1">
      <c r="A40" s="63"/>
      <c r="B40" s="68"/>
      <c r="C40" s="69"/>
      <c r="D40" s="69"/>
      <c r="E40" s="75"/>
      <c r="F40" s="75"/>
      <c r="G40" s="70"/>
      <c r="H40" s="63"/>
    </row>
    <row r="41" spans="1:8" s="57" customFormat="1">
      <c r="A41" s="63"/>
      <c r="B41" s="68"/>
      <c r="C41" s="69"/>
      <c r="D41" s="69"/>
      <c r="E41" s="75"/>
      <c r="F41" s="75"/>
      <c r="G41" s="70"/>
      <c r="H41" s="63"/>
    </row>
    <row r="42" spans="1:8" s="57" customFormat="1">
      <c r="A42" s="63"/>
      <c r="B42" s="68"/>
      <c r="C42" s="69"/>
      <c r="D42" s="69"/>
      <c r="E42" s="75"/>
      <c r="F42" s="75"/>
      <c r="G42" s="70"/>
      <c r="H42" s="63"/>
    </row>
    <row r="43" spans="1:8" s="57" customFormat="1">
      <c r="A43" s="91" t="s">
        <v>44</v>
      </c>
      <c r="B43" s="91"/>
      <c r="C43" s="91"/>
      <c r="D43" s="91"/>
      <c r="E43" s="91"/>
      <c r="F43" s="91"/>
      <c r="G43" s="91"/>
      <c r="H43" s="91"/>
    </row>
    <row r="44" spans="1:8" s="57" customFormat="1">
      <c r="A44" s="58"/>
      <c r="B44" s="64"/>
      <c r="C44" s="64"/>
      <c r="D44" s="64"/>
      <c r="E44" s="65"/>
      <c r="F44" s="20"/>
      <c r="G44" s="66"/>
      <c r="H44" s="58"/>
    </row>
    <row r="45" spans="1:8" s="57" customFormat="1">
      <c r="A45" s="58"/>
      <c r="B45" s="64"/>
      <c r="C45" s="64"/>
      <c r="D45" s="64"/>
      <c r="E45" s="65"/>
      <c r="F45" s="20"/>
      <c r="G45" s="66"/>
      <c r="H45" s="58"/>
    </row>
    <row r="46" spans="1:8" s="57" customFormat="1">
      <c r="A46" s="58"/>
      <c r="B46" s="64"/>
      <c r="C46" s="64"/>
      <c r="D46" s="64"/>
      <c r="E46" s="65"/>
      <c r="F46" s="20"/>
      <c r="G46" s="66"/>
      <c r="H46" s="58"/>
    </row>
    <row r="47" spans="1:8" s="57" customFormat="1">
      <c r="A47" s="58"/>
      <c r="B47" s="64"/>
      <c r="C47" s="64"/>
      <c r="D47" s="64"/>
      <c r="E47" s="65"/>
      <c r="F47" s="20"/>
      <c r="G47" s="66"/>
      <c r="H47" s="58"/>
    </row>
    <row r="48" spans="1:8" s="57" customFormat="1">
      <c r="A48" s="58"/>
      <c r="B48" s="64"/>
      <c r="C48" s="64"/>
      <c r="D48" s="64"/>
      <c r="E48" s="65"/>
      <c r="F48" s="20"/>
      <c r="G48" s="66"/>
      <c r="H48" s="58"/>
    </row>
    <row r="49" spans="2:9" s="58" customFormat="1">
      <c r="B49" s="64"/>
      <c r="C49" s="64"/>
      <c r="D49" s="64"/>
      <c r="E49" s="65"/>
      <c r="F49" s="67"/>
      <c r="G49" s="66"/>
      <c r="I49" s="57"/>
    </row>
    <row r="50" spans="2:9" s="58" customFormat="1">
      <c r="B50" s="64"/>
      <c r="C50" s="64"/>
      <c r="D50" s="64"/>
      <c r="E50" s="65"/>
      <c r="F50" s="67"/>
      <c r="G50" s="66"/>
      <c r="I50" s="57"/>
    </row>
    <row r="51" spans="2:9" s="58" customFormat="1">
      <c r="B51" s="64"/>
      <c r="C51" s="64"/>
      <c r="D51" s="64"/>
      <c r="E51" s="65"/>
      <c r="F51" s="67"/>
      <c r="G51" s="66"/>
      <c r="I51" s="57"/>
    </row>
    <row r="52" spans="2:9" s="58" customFormat="1">
      <c r="B52" s="64"/>
      <c r="C52" s="64"/>
      <c r="D52" s="64"/>
      <c r="E52" s="65"/>
      <c r="F52" s="67"/>
      <c r="G52" s="66"/>
      <c r="I52" s="57"/>
    </row>
    <row r="53" spans="2:9" s="58" customFormat="1">
      <c r="B53" s="64"/>
      <c r="C53" s="64"/>
      <c r="D53" s="64"/>
      <c r="E53" s="65"/>
      <c r="F53" s="67"/>
      <c r="G53" s="66"/>
      <c r="I53" s="57"/>
    </row>
    <row r="54" spans="2:9" s="58" customFormat="1">
      <c r="B54" s="64"/>
      <c r="C54" s="64"/>
      <c r="D54" s="64"/>
      <c r="E54" s="65"/>
      <c r="F54" s="67"/>
      <c r="G54" s="66"/>
      <c r="I54" s="57"/>
    </row>
    <row r="55" spans="2:9" s="58" customFormat="1">
      <c r="B55" s="64"/>
      <c r="C55" s="64"/>
      <c r="D55" s="64"/>
      <c r="E55" s="65"/>
      <c r="F55" s="67"/>
      <c r="G55" s="66"/>
      <c r="I55" s="57"/>
    </row>
    <row r="56" spans="2:9" s="58" customFormat="1">
      <c r="B56" s="64"/>
      <c r="C56" s="64"/>
      <c r="D56" s="64"/>
      <c r="E56" s="65"/>
      <c r="F56" s="67"/>
      <c r="G56" s="66"/>
      <c r="I56" s="57"/>
    </row>
    <row r="57" spans="2:9" s="58" customFormat="1">
      <c r="B57" s="64"/>
      <c r="C57" s="64"/>
      <c r="D57" s="64"/>
      <c r="E57" s="65"/>
      <c r="F57" s="67"/>
      <c r="G57" s="66"/>
      <c r="I57" s="57"/>
    </row>
    <row r="58" spans="2:9" s="58" customFormat="1">
      <c r="B58" s="64"/>
      <c r="C58" s="64"/>
      <c r="D58" s="64"/>
      <c r="E58" s="65"/>
      <c r="F58" s="67"/>
      <c r="G58" s="66"/>
      <c r="I58" s="57"/>
    </row>
    <row r="59" spans="2:9" s="58" customFormat="1">
      <c r="B59" s="64"/>
      <c r="C59" s="64"/>
      <c r="D59" s="64"/>
      <c r="E59" s="65"/>
      <c r="F59" s="67"/>
      <c r="G59" s="66"/>
      <c r="I59" s="57"/>
    </row>
    <row r="60" spans="2:9" s="58" customFormat="1">
      <c r="B60" s="64"/>
      <c r="C60" s="64"/>
      <c r="D60" s="64"/>
      <c r="E60" s="65"/>
      <c r="F60" s="67"/>
      <c r="G60" s="66"/>
      <c r="I60" s="57"/>
    </row>
    <row r="61" spans="2:9" s="58" customFormat="1">
      <c r="B61" s="64"/>
      <c r="C61" s="64"/>
      <c r="D61" s="64"/>
      <c r="E61" s="65"/>
      <c r="F61" s="67"/>
      <c r="G61" s="66"/>
      <c r="I61" s="57"/>
    </row>
    <row r="62" spans="2:9" s="58" customFormat="1">
      <c r="B62" s="64"/>
      <c r="C62" s="64"/>
      <c r="D62" s="64"/>
      <c r="E62" s="65"/>
      <c r="F62" s="67"/>
      <c r="G62" s="66"/>
      <c r="I62" s="57"/>
    </row>
    <row r="63" spans="2:9" s="58" customFormat="1">
      <c r="B63" s="64"/>
      <c r="C63" s="64"/>
      <c r="D63" s="64"/>
      <c r="E63" s="65"/>
      <c r="F63" s="67"/>
      <c r="G63" s="66"/>
      <c r="I63" s="57"/>
    </row>
    <row r="64" spans="2:9" s="58" customFormat="1">
      <c r="B64" s="64"/>
      <c r="C64" s="64"/>
      <c r="D64" s="64"/>
      <c r="E64" s="65"/>
      <c r="F64" s="67"/>
      <c r="G64" s="66"/>
      <c r="I64" s="57"/>
    </row>
    <row r="65" spans="2:9" s="58" customFormat="1">
      <c r="B65" s="64"/>
      <c r="C65" s="64"/>
      <c r="D65" s="64"/>
      <c r="E65" s="65"/>
      <c r="F65" s="67"/>
      <c r="G65" s="66"/>
      <c r="I65" s="57"/>
    </row>
    <row r="66" spans="2:9" s="58" customFormat="1">
      <c r="B66" s="64"/>
      <c r="C66" s="64"/>
      <c r="D66" s="64"/>
      <c r="E66" s="65"/>
      <c r="F66" s="67"/>
      <c r="G66" s="66"/>
      <c r="I66" s="57"/>
    </row>
    <row r="67" spans="2:9" s="58" customFormat="1">
      <c r="B67" s="64"/>
      <c r="C67" s="64"/>
      <c r="D67" s="64"/>
      <c r="E67" s="65"/>
      <c r="F67" s="67"/>
      <c r="G67" s="66"/>
      <c r="I67" s="57"/>
    </row>
    <row r="68" spans="2:9" s="58" customFormat="1">
      <c r="B68" s="64"/>
      <c r="C68" s="64"/>
      <c r="D68" s="64"/>
      <c r="E68" s="65"/>
      <c r="F68" s="67"/>
      <c r="G68" s="66"/>
      <c r="I68" s="57"/>
    </row>
    <row r="69" spans="2:9" s="58" customFormat="1">
      <c r="B69" s="64"/>
      <c r="C69" s="64"/>
      <c r="D69" s="64"/>
      <c r="E69" s="65"/>
      <c r="F69" s="67"/>
      <c r="G69" s="66"/>
      <c r="I69" s="57"/>
    </row>
    <row r="70" spans="2:9" s="58" customFormat="1">
      <c r="B70" s="64"/>
      <c r="C70" s="64"/>
      <c r="D70" s="64"/>
      <c r="E70" s="65"/>
      <c r="F70" s="67"/>
      <c r="G70" s="66"/>
      <c r="I70" s="57"/>
    </row>
    <row r="71" spans="2:9" s="58" customFormat="1">
      <c r="B71" s="64"/>
      <c r="C71" s="64"/>
      <c r="D71" s="64"/>
      <c r="E71" s="65"/>
      <c r="F71" s="67"/>
      <c r="G71" s="66"/>
      <c r="I71" s="57"/>
    </row>
    <row r="72" spans="2:9" s="58" customFormat="1">
      <c r="B72" s="64"/>
      <c r="C72" s="64"/>
      <c r="D72" s="64"/>
      <c r="E72" s="65"/>
      <c r="F72" s="67"/>
      <c r="G72" s="66"/>
      <c r="I72" s="57"/>
    </row>
    <row r="73" spans="2:9" s="58" customFormat="1">
      <c r="B73" s="64"/>
      <c r="C73" s="64"/>
      <c r="D73" s="64"/>
      <c r="E73" s="65"/>
      <c r="F73" s="67"/>
      <c r="G73" s="66"/>
      <c r="I73" s="57"/>
    </row>
    <row r="74" spans="2:9" s="58" customFormat="1">
      <c r="B74" s="64"/>
      <c r="C74" s="64"/>
      <c r="D74" s="64"/>
      <c r="E74" s="65"/>
      <c r="F74" s="67"/>
      <c r="G74" s="66"/>
      <c r="I74" s="57"/>
    </row>
    <row r="75" spans="2:9" s="58" customFormat="1">
      <c r="B75" s="64"/>
      <c r="C75" s="64"/>
      <c r="D75" s="64"/>
      <c r="E75" s="65"/>
      <c r="F75" s="67"/>
      <c r="G75" s="66"/>
      <c r="I75" s="57"/>
    </row>
    <row r="76" spans="2:9" s="58" customFormat="1">
      <c r="B76" s="64"/>
      <c r="C76" s="64"/>
      <c r="D76" s="64"/>
      <c r="E76" s="65"/>
      <c r="F76" s="67"/>
      <c r="G76" s="66"/>
      <c r="I76" s="57"/>
    </row>
  </sheetData>
  <sortState ref="A3:H29">
    <sortCondition ref="H3:H29"/>
  </sortState>
  <mergeCells count="2">
    <mergeCell ref="A1:H1"/>
    <mergeCell ref="A43:H4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 trim 2019</vt:lpstr>
      <vt:lpstr>2 trim 2019</vt:lpstr>
      <vt:lpstr>3 trim 2019 </vt:lpstr>
      <vt:lpstr>4 trim 2019</vt:lpstr>
      <vt:lpstr>'1 trim 2019'!Títulos_a_imprimir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Santalla Beahin</dc:creator>
  <cp:lastModifiedBy>jneiro</cp:lastModifiedBy>
  <cp:lastPrinted>2020-01-17T13:13:32Z</cp:lastPrinted>
  <dcterms:created xsi:type="dcterms:W3CDTF">2019-03-27T16:36:55Z</dcterms:created>
  <dcterms:modified xsi:type="dcterms:W3CDTF">2020-01-20T08:34:33Z</dcterms:modified>
</cp:coreProperties>
</file>