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alvite\Desktop\"/>
    </mc:Choice>
  </mc:AlternateContent>
  <xr:revisionPtr revIDLastSave="0" documentId="8_{3A445DE1-BDE8-4BC2-8B33-56160C10DFD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ersonal 2018" sheetId="2" r:id="rId1"/>
  </sheets>
  <calcPr calcId="181029"/>
</workbook>
</file>

<file path=xl/calcChain.xml><?xml version="1.0" encoding="utf-8"?>
<calcChain xmlns="http://schemas.openxmlformats.org/spreadsheetml/2006/main">
  <c r="H21" i="2" l="1"/>
  <c r="G21" i="2"/>
  <c r="F21" i="2"/>
  <c r="I21" i="2" s="1"/>
  <c r="I20" i="2"/>
  <c r="H20" i="2"/>
  <c r="G20" i="2"/>
  <c r="F20" i="2"/>
  <c r="H19" i="2"/>
  <c r="G19" i="2"/>
  <c r="I19" i="2" s="1"/>
  <c r="F19" i="2"/>
  <c r="H18" i="2"/>
  <c r="G18" i="2"/>
  <c r="F18" i="2"/>
  <c r="I18" i="2" s="1"/>
  <c r="I17" i="2"/>
  <c r="H17" i="2"/>
  <c r="G17" i="2"/>
  <c r="F17" i="2"/>
  <c r="H16" i="2"/>
  <c r="G16" i="2"/>
  <c r="I16" i="2" s="1"/>
  <c r="F16" i="2"/>
  <c r="H15" i="2"/>
  <c r="G15" i="2"/>
  <c r="F15" i="2"/>
  <c r="I15" i="2" s="1"/>
  <c r="I14" i="2"/>
  <c r="H14" i="2"/>
  <c r="G14" i="2"/>
  <c r="F14" i="2"/>
  <c r="H13" i="2"/>
  <c r="G13" i="2"/>
  <c r="I13" i="2" s="1"/>
  <c r="F13" i="2"/>
  <c r="H12" i="2"/>
  <c r="G12" i="2"/>
  <c r="F12" i="2"/>
  <c r="I12" i="2" s="1"/>
  <c r="I11" i="2"/>
  <c r="H11" i="2"/>
  <c r="G11" i="2"/>
  <c r="F11" i="2"/>
  <c r="H10" i="2"/>
  <c r="G10" i="2"/>
  <c r="I10" i="2" s="1"/>
  <c r="F10" i="2"/>
  <c r="H9" i="2"/>
  <c r="G9" i="2"/>
  <c r="F9" i="2"/>
  <c r="I9" i="2" s="1"/>
</calcChain>
</file>

<file path=xl/sharedStrings.xml><?xml version="1.0" encoding="utf-8"?>
<sst xmlns="http://schemas.openxmlformats.org/spreadsheetml/2006/main" count="44" uniqueCount="32">
  <si>
    <t>EFECTIVOS</t>
  </si>
  <si>
    <t>C. DESTINO</t>
  </si>
  <si>
    <t>C. ESPECÍFICO</t>
  </si>
  <si>
    <t>COORDINADOR/A</t>
  </si>
  <si>
    <t>ASESORES</t>
  </si>
  <si>
    <t>ADMINISTRATIVOS/AS</t>
  </si>
  <si>
    <t>AUXILIARES ADMINISTRATIVOS/AS</t>
  </si>
  <si>
    <t>CONDUCTOR/A-ORDENANZA</t>
  </si>
  <si>
    <t>GRUPO</t>
  </si>
  <si>
    <t>NIVEL</t>
  </si>
  <si>
    <t>A</t>
  </si>
  <si>
    <t>B/C</t>
  </si>
  <si>
    <t>C</t>
  </si>
  <si>
    <t>D</t>
  </si>
  <si>
    <t>E</t>
  </si>
  <si>
    <t>ASESOR/A TÉCNICO/A TRANSPARENCIA E INFORMACIÓN</t>
  </si>
  <si>
    <t>PUESTO DE TRABAJO</t>
  </si>
  <si>
    <t>SUELDO</t>
  </si>
  <si>
    <t>TOTAL AÑO</t>
  </si>
  <si>
    <t>SECRETARIO/A GENERAL</t>
  </si>
  <si>
    <t>JEFE/A DE LOS SERVICIOS ADMINISTRATIVOS</t>
  </si>
  <si>
    <t>JEFE/A DE SERVICIO II</t>
  </si>
  <si>
    <t>JEFE/A SECCIÓN DE APOYO Y TRANSPARENCIA</t>
  </si>
  <si>
    <t>UNIDAD DE ASUNTOS ECONÓMICOS Y RÉG. INTERIOR</t>
  </si>
  <si>
    <t>CONSERJE</t>
  </si>
  <si>
    <t>UJIERES</t>
  </si>
  <si>
    <t>RETRIBUCIONES DEL PERSONAL EVENTUAL Y FUNCIONARIOS 2019</t>
  </si>
  <si>
    <t>NOTA:</t>
  </si>
  <si>
    <t>Funcionarios/as a los/las que se les reconoce el Grado I de la carrera profesional por grupos en 2019:</t>
  </si>
  <si>
    <t>Grupo</t>
  </si>
  <si>
    <t>Número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</si>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</sst>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K30"/>
  <sheetViews>
    <sheetView tabSelected="1" topLeftCell="B1" workbookViewId="0">
      <selection activeCell="E28" sqref="E28"/>
    </sheetView>
  </sheetViews>
  <sheetFormatPr baseColWidth="10" defaultRowHeight="15" x14ac:dyDescent="0.25"/>
  <cols>
    <col min="2" max="2" width="10.42578125" style="1" bestFit="1" customWidth="1"/>
    <col min="3" max="3" width="51.5703125" bestFit="1" customWidth="1"/>
    <col min="4" max="4" width="7.28515625" bestFit="1" customWidth="1"/>
    <col min="5" max="5" width="6.140625" bestFit="1" customWidth="1"/>
    <col min="6" max="6" width="11" customWidth="1"/>
    <col min="7" max="7" width="12.42578125" customWidth="1"/>
    <col min="8" max="8" width="14" customWidth="1"/>
    <col min="9" max="9" width="12.42578125" customWidth="1"/>
  </cols>
  <sheetData>
    <row r="6" spans="2:11" x14ac:dyDescent="0.25">
      <c r="K6" s="5"/>
    </row>
    <row r="7" spans="2:11" ht="18.75" x14ac:dyDescent="0.3">
      <c r="B7" s="6" t="s">
        <v>26</v>
      </c>
      <c r="C7" s="6"/>
      <c r="D7" s="6"/>
      <c r="E7" s="6"/>
      <c r="F7" s="6"/>
      <c r="G7" s="6"/>
      <c r="H7" s="6"/>
      <c r="I7" s="6"/>
      <c r="K7" s="5"/>
    </row>
    <row r="8" spans="2:11" s="1" customFormat="1" x14ac:dyDescent="0.25">
      <c r="B8" s="2" t="s">
        <v>0</v>
      </c>
      <c r="C8" s="2" t="s">
        <v>16</v>
      </c>
      <c r="D8" s="2" t="s">
        <v>8</v>
      </c>
      <c r="E8" s="2" t="s">
        <v>9</v>
      </c>
      <c r="F8" s="2" t="s">
        <v>17</v>
      </c>
      <c r="G8" s="2" t="s">
        <v>1</v>
      </c>
      <c r="H8" s="2" t="s">
        <v>2</v>
      </c>
      <c r="I8" s="2" t="s">
        <v>18</v>
      </c>
      <c r="J8"/>
      <c r="K8" s="5"/>
    </row>
    <row r="9" spans="2:11" x14ac:dyDescent="0.25">
      <c r="B9" s="2">
        <v>1</v>
      </c>
      <c r="C9" s="3" t="s">
        <v>19</v>
      </c>
      <c r="D9" s="2" t="s">
        <v>10</v>
      </c>
      <c r="E9" s="2">
        <v>30</v>
      </c>
      <c r="F9" s="4">
        <f>1177.08*14</f>
        <v>16479.12</v>
      </c>
      <c r="G9" s="4">
        <f>1028.17*14</f>
        <v>14394.380000000001</v>
      </c>
      <c r="H9" s="4">
        <f>2479.33*14</f>
        <v>34710.619999999995</v>
      </c>
      <c r="I9" s="4">
        <f>F9+G9+H9</f>
        <v>65584.12</v>
      </c>
      <c r="K9" s="5"/>
    </row>
    <row r="10" spans="2:11" x14ac:dyDescent="0.25">
      <c r="B10" s="2">
        <v>1</v>
      </c>
      <c r="C10" s="3" t="s">
        <v>3</v>
      </c>
      <c r="D10" s="2" t="s">
        <v>10</v>
      </c>
      <c r="E10" s="2">
        <v>30</v>
      </c>
      <c r="F10" s="4">
        <f t="shared" ref="F10:F14" si="0">1177.08*14</f>
        <v>16479.12</v>
      </c>
      <c r="G10" s="4">
        <f t="shared" ref="G10:G11" si="1">1028.17*14</f>
        <v>14394.380000000001</v>
      </c>
      <c r="H10" s="4">
        <f t="shared" ref="H10:H11" si="2">2479.33*14</f>
        <v>34710.619999999995</v>
      </c>
      <c r="I10" s="4">
        <f t="shared" ref="I10:I21" si="3">F10+G10+H10</f>
        <v>65584.12</v>
      </c>
      <c r="K10" s="5"/>
    </row>
    <row r="11" spans="2:11" x14ac:dyDescent="0.25">
      <c r="B11" s="2">
        <v>4</v>
      </c>
      <c r="C11" s="3" t="s">
        <v>4</v>
      </c>
      <c r="D11" s="2" t="s">
        <v>10</v>
      </c>
      <c r="E11" s="2">
        <v>30</v>
      </c>
      <c r="F11" s="4">
        <f t="shared" si="0"/>
        <v>16479.12</v>
      </c>
      <c r="G11" s="4">
        <f t="shared" si="1"/>
        <v>14394.380000000001</v>
      </c>
      <c r="H11" s="4">
        <f t="shared" si="2"/>
        <v>34710.619999999995</v>
      </c>
      <c r="I11" s="4">
        <f t="shared" si="3"/>
        <v>65584.12</v>
      </c>
      <c r="K11" s="5"/>
    </row>
    <row r="12" spans="2:11" x14ac:dyDescent="0.25">
      <c r="B12" s="2">
        <v>1</v>
      </c>
      <c r="C12" s="3" t="s">
        <v>15</v>
      </c>
      <c r="D12" s="2" t="s">
        <v>10</v>
      </c>
      <c r="E12" s="2">
        <v>25</v>
      </c>
      <c r="F12" s="4">
        <f t="shared" si="0"/>
        <v>16479.12</v>
      </c>
      <c r="G12" s="4">
        <f>657.46*14</f>
        <v>9204.44</v>
      </c>
      <c r="H12" s="4">
        <f>1354.12*14</f>
        <v>18957.68</v>
      </c>
      <c r="I12" s="4">
        <f t="shared" si="3"/>
        <v>44641.24</v>
      </c>
      <c r="K12" s="5"/>
    </row>
    <row r="13" spans="2:11" x14ac:dyDescent="0.25">
      <c r="B13" s="2">
        <v>1</v>
      </c>
      <c r="C13" s="3" t="s">
        <v>20</v>
      </c>
      <c r="D13" s="2" t="s">
        <v>10</v>
      </c>
      <c r="E13" s="2">
        <v>29</v>
      </c>
      <c r="F13" s="4">
        <f t="shared" si="0"/>
        <v>16479.12</v>
      </c>
      <c r="G13" s="4">
        <f>922.22*14</f>
        <v>12911.08</v>
      </c>
      <c r="H13" s="4">
        <f>2336.9*14</f>
        <v>32716.600000000002</v>
      </c>
      <c r="I13" s="4">
        <f t="shared" si="3"/>
        <v>62106.8</v>
      </c>
      <c r="K13" s="5"/>
    </row>
    <row r="14" spans="2:11" x14ac:dyDescent="0.25">
      <c r="B14" s="2">
        <v>1</v>
      </c>
      <c r="C14" s="3" t="s">
        <v>21</v>
      </c>
      <c r="D14" s="2" t="s">
        <v>10</v>
      </c>
      <c r="E14" s="2">
        <v>28</v>
      </c>
      <c r="F14" s="4">
        <f t="shared" si="0"/>
        <v>16479.12</v>
      </c>
      <c r="G14" s="4">
        <f>883.46*14</f>
        <v>12368.44</v>
      </c>
      <c r="H14" s="4">
        <f>2236.764*14</f>
        <v>31314.696000000004</v>
      </c>
      <c r="I14" s="4">
        <f t="shared" si="3"/>
        <v>60162.256000000001</v>
      </c>
      <c r="K14" s="5"/>
    </row>
    <row r="15" spans="2:11" x14ac:dyDescent="0.25">
      <c r="B15" s="2">
        <v>1</v>
      </c>
      <c r="C15" s="3" t="s">
        <v>22</v>
      </c>
      <c r="D15" s="2" t="s">
        <v>12</v>
      </c>
      <c r="E15" s="2">
        <v>25</v>
      </c>
      <c r="F15" s="4">
        <f>764.19*14</f>
        <v>10698.66</v>
      </c>
      <c r="G15" s="4">
        <f>657.46*14</f>
        <v>9204.44</v>
      </c>
      <c r="H15" s="4">
        <f>1354.12*14</f>
        <v>18957.68</v>
      </c>
      <c r="I15" s="4">
        <f t="shared" si="3"/>
        <v>38860.78</v>
      </c>
      <c r="K15" s="5"/>
    </row>
    <row r="16" spans="2:11" x14ac:dyDescent="0.25">
      <c r="B16" s="2">
        <v>1</v>
      </c>
      <c r="C16" s="3" t="s">
        <v>23</v>
      </c>
      <c r="D16" s="2" t="s">
        <v>11</v>
      </c>
      <c r="E16" s="2">
        <v>20</v>
      </c>
      <c r="F16" s="4">
        <f t="shared" ref="F16:F17" si="4">764.19*14</f>
        <v>10698.66</v>
      </c>
      <c r="G16" s="4">
        <f>466.68*14</f>
        <v>6533.52</v>
      </c>
      <c r="H16" s="4">
        <f>1495.13*14</f>
        <v>20931.82</v>
      </c>
      <c r="I16" s="4">
        <f t="shared" si="3"/>
        <v>38164</v>
      </c>
      <c r="K16" s="5"/>
    </row>
    <row r="17" spans="2:11" x14ac:dyDescent="0.25">
      <c r="B17" s="2">
        <v>2</v>
      </c>
      <c r="C17" s="3" t="s">
        <v>5</v>
      </c>
      <c r="D17" s="2" t="s">
        <v>12</v>
      </c>
      <c r="E17" s="2">
        <v>20</v>
      </c>
      <c r="F17" s="4">
        <f t="shared" si="4"/>
        <v>10698.66</v>
      </c>
      <c r="G17" s="4">
        <f>466.68*14</f>
        <v>6533.52</v>
      </c>
      <c r="H17" s="4">
        <f>1164.07*14</f>
        <v>16296.98</v>
      </c>
      <c r="I17" s="4">
        <f t="shared" si="3"/>
        <v>33529.160000000003</v>
      </c>
      <c r="K17" s="5"/>
    </row>
    <row r="18" spans="2:11" x14ac:dyDescent="0.25">
      <c r="B18" s="2">
        <v>4</v>
      </c>
      <c r="C18" s="3" t="s">
        <v>6</v>
      </c>
      <c r="D18" s="2" t="s">
        <v>13</v>
      </c>
      <c r="E18" s="2">
        <v>16</v>
      </c>
      <c r="F18" s="4">
        <f>636.01*14</f>
        <v>8904.14</v>
      </c>
      <c r="G18" s="4">
        <f>371.41*14</f>
        <v>5199.7400000000007</v>
      </c>
      <c r="H18" s="4">
        <f>1111.68*14</f>
        <v>15563.52</v>
      </c>
      <c r="I18" s="4">
        <f t="shared" si="3"/>
        <v>29667.4</v>
      </c>
      <c r="K18" s="5"/>
    </row>
    <row r="19" spans="2:11" x14ac:dyDescent="0.25">
      <c r="B19" s="2">
        <v>1</v>
      </c>
      <c r="C19" s="3" t="s">
        <v>24</v>
      </c>
      <c r="D19" s="2" t="s">
        <v>14</v>
      </c>
      <c r="E19" s="2">
        <v>14</v>
      </c>
      <c r="F19" s="4">
        <f>582.11*14</f>
        <v>8149.54</v>
      </c>
      <c r="G19" s="4">
        <f>337.33*14</f>
        <v>4722.62</v>
      </c>
      <c r="H19" s="4">
        <f>1217.71*14</f>
        <v>17047.940000000002</v>
      </c>
      <c r="I19" s="4">
        <f t="shared" si="3"/>
        <v>29920.100000000002</v>
      </c>
      <c r="K19" s="5"/>
    </row>
    <row r="20" spans="2:11" x14ac:dyDescent="0.25">
      <c r="B20" s="2">
        <v>2</v>
      </c>
      <c r="C20" s="3" t="s">
        <v>25</v>
      </c>
      <c r="D20" s="2" t="s">
        <v>14</v>
      </c>
      <c r="E20" s="2">
        <v>13</v>
      </c>
      <c r="F20" s="4">
        <f>582.11*14</f>
        <v>8149.54</v>
      </c>
      <c r="G20" s="4">
        <f>312.46*14</f>
        <v>4374.4399999999996</v>
      </c>
      <c r="H20" s="4">
        <f>1152.01*14</f>
        <v>16128.14</v>
      </c>
      <c r="I20" s="4">
        <f t="shared" si="3"/>
        <v>28652.12</v>
      </c>
      <c r="K20" s="5"/>
    </row>
    <row r="21" spans="2:11" x14ac:dyDescent="0.25">
      <c r="B21" s="2">
        <v>1</v>
      </c>
      <c r="C21" s="3" t="s">
        <v>7</v>
      </c>
      <c r="D21" s="2" t="s">
        <v>14</v>
      </c>
      <c r="E21" s="2">
        <v>14</v>
      </c>
      <c r="F21" s="4">
        <f>582.11*14</f>
        <v>8149.54</v>
      </c>
      <c r="G21" s="4">
        <f>337.33*14</f>
        <v>4722.62</v>
      </c>
      <c r="H21" s="4">
        <f>1510.06*14</f>
        <v>21140.84</v>
      </c>
      <c r="I21" s="4">
        <f t="shared" si="3"/>
        <v>34013</v>
      </c>
      <c r="K21" s="5"/>
    </row>
    <row r="23" spans="2:11" x14ac:dyDescent="0.25">
      <c r="B23" s="7" t="s">
        <v>27</v>
      </c>
    </row>
    <row r="24" spans="2:11" x14ac:dyDescent="0.25">
      <c r="B24" s="8" t="s">
        <v>28</v>
      </c>
      <c r="C24" s="8"/>
      <c r="D24" s="8"/>
      <c r="E24" s="8"/>
      <c r="F24" s="8"/>
    </row>
    <row r="26" spans="2:11" x14ac:dyDescent="0.25">
      <c r="F26" s="9" t="s">
        <v>29</v>
      </c>
      <c r="G26" s="9" t="s">
        <v>30</v>
      </c>
    </row>
    <row r="27" spans="2:11" x14ac:dyDescent="0.25">
      <c r="F27" s="9" t="s">
        <v>10</v>
      </c>
      <c r="G27" s="10" t="s">
        <v>31</v>
      </c>
    </row>
    <row r="28" spans="2:11" x14ac:dyDescent="0.25">
      <c r="F28" s="9" t="s">
        <v>12</v>
      </c>
      <c r="G28" s="10">
        <v>3</v>
      </c>
    </row>
    <row r="29" spans="2:11" x14ac:dyDescent="0.25">
      <c r="F29" s="9" t="s">
        <v>13</v>
      </c>
      <c r="G29" s="10">
        <v>4</v>
      </c>
    </row>
    <row r="30" spans="2:11" x14ac:dyDescent="0.25">
      <c r="F30" s="9" t="s">
        <v>14</v>
      </c>
      <c r="G30" s="10">
        <v>3</v>
      </c>
    </row>
  </sheetData>
  <mergeCells count="2">
    <mergeCell ref="B7:I7"/>
    <mergeCell ref="B24:F24"/>
  </mergeCells>
  <pageMargins left="0.31496062992125984" right="0.31496062992125984" top="0.74803149606299213" bottom="0.74803149606299213" header="0.31496062992125984" footer="0.31496062992125984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jneiro</dc:creator>
  <cp:lastModifiedBy>Isabel Albite Menor</cp:lastModifiedBy>
  <cp:lastPrinted>2018-10-22T14:47:15Z</cp:lastPrinted>
  <dcterms:created xsi:type="dcterms:W3CDTF">2015-11-12T13:43:41Z</dcterms:created>
  <dcterms:modified xsi:type="dcterms:W3CDTF">2019-02-08T12:20:29Z</dcterms:modified>
</cp:coreProperties>
</file>