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36.253.3\datos\99- USUARIOS\ISABEL ALVITE\1_NOTAS_PRENSA\2019\00_PUBLICIDAD ACTIVA WEB VALEDOR\RETRIBUCIONS\"/>
    </mc:Choice>
  </mc:AlternateContent>
  <xr:revisionPtr revIDLastSave="0" documentId="13_ncr:1_{50292EDD-29C8-47E9-BE87-D43B748DCB2B}" xr6:coauthVersionLast="40" xr6:coauthVersionMax="40" xr10:uidLastSave="{00000000-0000-0000-0000-000000000000}"/>
  <bookViews>
    <workbookView xWindow="0" yWindow="0" windowWidth="28800" windowHeight="13065" xr2:uid="{00000000-000D-0000-FFFF-FFFF00000000}"/>
  </bookViews>
  <sheets>
    <sheet name="persoal 2018" sheetId="2" r:id="rId1"/>
  </sheets>
  <calcPr calcId="181029"/>
</workbook>
</file>

<file path=xl/calcChain.xml><?xml version="1.0" encoding="utf-8"?>
<calcChain xmlns="http://schemas.openxmlformats.org/spreadsheetml/2006/main">
  <c r="H21" i="2" l="1"/>
  <c r="H20" i="2"/>
  <c r="H19" i="2"/>
  <c r="H18" i="2"/>
  <c r="H17" i="2"/>
  <c r="H16" i="2"/>
  <c r="H15" i="2"/>
  <c r="H14" i="2"/>
  <c r="H13" i="2"/>
  <c r="H12" i="2"/>
  <c r="H10" i="2"/>
  <c r="H11" i="2"/>
  <c r="H9" i="2"/>
  <c r="G21" i="2"/>
  <c r="G20" i="2"/>
  <c r="G19" i="2"/>
  <c r="G18" i="2"/>
  <c r="G17" i="2"/>
  <c r="G16" i="2"/>
  <c r="G15" i="2"/>
  <c r="G14" i="2"/>
  <c r="G13" i="2"/>
  <c r="G12" i="2"/>
  <c r="G10" i="2"/>
  <c r="G11" i="2"/>
  <c r="G9" i="2"/>
  <c r="F21" i="2"/>
  <c r="F20" i="2"/>
  <c r="F19" i="2"/>
  <c r="F18" i="2"/>
  <c r="F16" i="2"/>
  <c r="F17" i="2"/>
  <c r="F15" i="2"/>
  <c r="F10" i="2"/>
  <c r="F11" i="2"/>
  <c r="F12" i="2"/>
  <c r="F13" i="2"/>
  <c r="F14" i="2"/>
  <c r="F9" i="2"/>
  <c r="I14" i="2" l="1"/>
  <c r="I12" i="2"/>
  <c r="I18" i="2"/>
  <c r="I15" i="2"/>
  <c r="I13" i="2"/>
  <c r="I11" i="2"/>
  <c r="I20" i="2"/>
  <c r="I9" i="2"/>
  <c r="I16" i="2"/>
  <c r="I21" i="2"/>
  <c r="I10" i="2"/>
  <c r="I19" i="2"/>
  <c r="I17" i="2"/>
</calcChain>
</file>

<file path=xl/sharedStrings.xml><?xml version="1.0" encoding="utf-8"?>
<sst xmlns="http://schemas.openxmlformats.org/spreadsheetml/2006/main" count="35" uniqueCount="27">
  <si>
    <t>EFECTIVOS</t>
  </si>
  <si>
    <t>POSTO DE TRABALLO</t>
  </si>
  <si>
    <t>SOLDO</t>
  </si>
  <si>
    <t>TOTAL ANO</t>
  </si>
  <si>
    <t>C. DESTINO</t>
  </si>
  <si>
    <t>C. ESPECÍFICO</t>
  </si>
  <si>
    <t>SECRETARIO/A XERAL</t>
  </si>
  <si>
    <t>COORDINADOR/A</t>
  </si>
  <si>
    <t>ASESORES</t>
  </si>
  <si>
    <t>XEFE/A DOS SERVICIOS ADMVOS.</t>
  </si>
  <si>
    <t>UNIDADE DE ASUNTOS EC. E RÉX. INTERIOR</t>
  </si>
  <si>
    <t>ADMINISTRATIVOS/AS</t>
  </si>
  <si>
    <t>AUXILIARES ADMINISTRATIVOS/AS</t>
  </si>
  <si>
    <t>CONSERXE</t>
  </si>
  <si>
    <t>UXIERES</t>
  </si>
  <si>
    <t>CONDUCTOR/A-ORDENANZA</t>
  </si>
  <si>
    <t>GRUPO</t>
  </si>
  <si>
    <t>NIVEL</t>
  </si>
  <si>
    <t>A</t>
  </si>
  <si>
    <t>B/C</t>
  </si>
  <si>
    <t>C</t>
  </si>
  <si>
    <t>D</t>
  </si>
  <si>
    <t>E</t>
  </si>
  <si>
    <t>ASESOR/A TÉCNICO/A TRANSPARENCIA E INFORMACIÓN</t>
  </si>
  <si>
    <t>XEFE/A SECCIÓN DE APOIO E TRANSPARENCIA</t>
  </si>
  <si>
    <t>XEFE/A DE SERVIZO II</t>
  </si>
  <si>
    <t>RETRIBUCIÓNS PERSOAL EVENTUAL E FUNCIONARIOS 2018 (ACTUALIZADO A SETEMBRO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</si>
</sst>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K21"/>
  <sheetViews>
    <sheetView tabSelected="1" workbookViewId="0">
      <selection activeCell="C22" sqref="C22"/>
    </sheetView>
  </sheetViews>
  <sheetFormatPr baseColWidth="10" defaultRowHeight="15" x14ac:dyDescent="0.25"/>
  <cols>
    <col min="2" max="2" width="10.42578125" style="1" bestFit="1" customWidth="1"/>
    <col min="3" max="3" width="51.5703125" bestFit="1" customWidth="1"/>
    <col min="4" max="4" width="7.28515625" bestFit="1" customWidth="1"/>
    <col min="5" max="5" width="6.140625" bestFit="1" customWidth="1"/>
    <col min="6" max="6" width="11" customWidth="1"/>
    <col min="7" max="7" width="12.42578125" customWidth="1"/>
    <col min="8" max="8" width="14" customWidth="1"/>
    <col min="9" max="9" width="12.42578125" customWidth="1"/>
  </cols>
  <sheetData>
    <row r="6" spans="2:11" x14ac:dyDescent="0.25">
      <c r="K6" s="5"/>
    </row>
    <row r="7" spans="2:11" ht="18.75" x14ac:dyDescent="0.3">
      <c r="B7" s="6" t="s">
        <v>26</v>
      </c>
      <c r="C7" s="6"/>
      <c r="D7" s="6"/>
      <c r="E7" s="6"/>
      <c r="F7" s="6"/>
      <c r="G7" s="6"/>
      <c r="H7" s="6"/>
      <c r="I7" s="6"/>
      <c r="K7" s="5"/>
    </row>
    <row r="8" spans="2:11" s="1" customFormat="1" x14ac:dyDescent="0.25">
      <c r="B8" s="2" t="s">
        <v>0</v>
      </c>
      <c r="C8" s="2" t="s">
        <v>1</v>
      </c>
      <c r="D8" s="2" t="s">
        <v>16</v>
      </c>
      <c r="E8" s="2" t="s">
        <v>17</v>
      </c>
      <c r="F8" s="2" t="s">
        <v>2</v>
      </c>
      <c r="G8" s="2" t="s">
        <v>4</v>
      </c>
      <c r="H8" s="2" t="s">
        <v>5</v>
      </c>
      <c r="I8" s="2" t="s">
        <v>3</v>
      </c>
      <c r="J8"/>
      <c r="K8" s="5"/>
    </row>
    <row r="9" spans="2:11" x14ac:dyDescent="0.25">
      <c r="B9" s="2">
        <v>1</v>
      </c>
      <c r="C9" s="3" t="s">
        <v>6</v>
      </c>
      <c r="D9" s="2" t="s">
        <v>18</v>
      </c>
      <c r="E9" s="2">
        <v>30</v>
      </c>
      <c r="F9" s="4">
        <f>1151.17*14</f>
        <v>16116.380000000001</v>
      </c>
      <c r="G9" s="4">
        <f>1005.54*14</f>
        <v>14077.56</v>
      </c>
      <c r="H9" s="4">
        <f>2424.77*14</f>
        <v>33946.78</v>
      </c>
      <c r="I9" s="4">
        <f>F9+G9+H9</f>
        <v>64140.72</v>
      </c>
      <c r="K9" s="5"/>
    </row>
    <row r="10" spans="2:11" x14ac:dyDescent="0.25">
      <c r="B10" s="2">
        <v>1</v>
      </c>
      <c r="C10" s="3" t="s">
        <v>7</v>
      </c>
      <c r="D10" s="2" t="s">
        <v>18</v>
      </c>
      <c r="E10" s="2">
        <v>30</v>
      </c>
      <c r="F10" s="4">
        <f t="shared" ref="F10:F14" si="0">1151.17*14</f>
        <v>16116.380000000001</v>
      </c>
      <c r="G10" s="4">
        <f t="shared" ref="G10:G11" si="1">1005.54*14</f>
        <v>14077.56</v>
      </c>
      <c r="H10" s="4">
        <f t="shared" ref="H10:H11" si="2">2424.77*14</f>
        <v>33946.78</v>
      </c>
      <c r="I10" s="4">
        <f t="shared" ref="I10:I21" si="3">F10+G10+H10</f>
        <v>64140.72</v>
      </c>
      <c r="K10" s="5"/>
    </row>
    <row r="11" spans="2:11" x14ac:dyDescent="0.25">
      <c r="B11" s="2">
        <v>4</v>
      </c>
      <c r="C11" s="3" t="s">
        <v>8</v>
      </c>
      <c r="D11" s="2" t="s">
        <v>18</v>
      </c>
      <c r="E11" s="2">
        <v>30</v>
      </c>
      <c r="F11" s="4">
        <f t="shared" si="0"/>
        <v>16116.380000000001</v>
      </c>
      <c r="G11" s="4">
        <f t="shared" si="1"/>
        <v>14077.56</v>
      </c>
      <c r="H11" s="4">
        <f t="shared" si="2"/>
        <v>33946.78</v>
      </c>
      <c r="I11" s="4">
        <f t="shared" si="3"/>
        <v>64140.72</v>
      </c>
      <c r="K11" s="5"/>
    </row>
    <row r="12" spans="2:11" x14ac:dyDescent="0.25">
      <c r="B12" s="2">
        <v>1</v>
      </c>
      <c r="C12" s="3" t="s">
        <v>23</v>
      </c>
      <c r="D12" s="2" t="s">
        <v>18</v>
      </c>
      <c r="E12" s="2">
        <v>25</v>
      </c>
      <c r="F12" s="4">
        <f t="shared" si="0"/>
        <v>16116.380000000001</v>
      </c>
      <c r="G12" s="4">
        <f>642.99*14</f>
        <v>9001.86</v>
      </c>
      <c r="H12" s="4">
        <f>1324.32*14</f>
        <v>18540.48</v>
      </c>
      <c r="I12" s="4">
        <f t="shared" si="3"/>
        <v>43658.720000000001</v>
      </c>
      <c r="K12" s="5"/>
    </row>
    <row r="13" spans="2:11" x14ac:dyDescent="0.25">
      <c r="B13" s="2">
        <v>1</v>
      </c>
      <c r="C13" s="3" t="s">
        <v>9</v>
      </c>
      <c r="D13" s="2" t="s">
        <v>18</v>
      </c>
      <c r="E13" s="2">
        <v>29</v>
      </c>
      <c r="F13" s="4">
        <f t="shared" si="0"/>
        <v>16116.380000000001</v>
      </c>
      <c r="G13" s="4">
        <f>901.92*14</f>
        <v>12626.88</v>
      </c>
      <c r="H13" s="4">
        <f>2285.48*14</f>
        <v>31996.720000000001</v>
      </c>
      <c r="I13" s="4">
        <f t="shared" si="3"/>
        <v>60739.98</v>
      </c>
      <c r="K13" s="5"/>
    </row>
    <row r="14" spans="2:11" x14ac:dyDescent="0.25">
      <c r="B14" s="2">
        <v>1</v>
      </c>
      <c r="C14" s="3" t="s">
        <v>25</v>
      </c>
      <c r="D14" s="2" t="s">
        <v>18</v>
      </c>
      <c r="E14" s="2">
        <v>28</v>
      </c>
      <c r="F14" s="4">
        <f t="shared" si="0"/>
        <v>16116.380000000001</v>
      </c>
      <c r="G14" s="4">
        <f>864.01*14</f>
        <v>12096.14</v>
      </c>
      <c r="H14" s="4">
        <f>2187.54*14</f>
        <v>30625.559999999998</v>
      </c>
      <c r="I14" s="4">
        <f t="shared" si="3"/>
        <v>58838.080000000002</v>
      </c>
      <c r="K14" s="5"/>
    </row>
    <row r="15" spans="2:11" x14ac:dyDescent="0.25">
      <c r="B15" s="2">
        <v>1</v>
      </c>
      <c r="C15" s="3" t="s">
        <v>24</v>
      </c>
      <c r="D15" s="2" t="s">
        <v>20</v>
      </c>
      <c r="E15" s="2">
        <v>25</v>
      </c>
      <c r="F15" s="4">
        <f>747.37*14</f>
        <v>10463.18</v>
      </c>
      <c r="G15" s="4">
        <f>642.99*14</f>
        <v>9001.86</v>
      </c>
      <c r="H15" s="4">
        <f>1324.32*14</f>
        <v>18540.48</v>
      </c>
      <c r="I15" s="4">
        <f t="shared" si="3"/>
        <v>38005.520000000004</v>
      </c>
      <c r="K15" s="5"/>
    </row>
    <row r="16" spans="2:11" x14ac:dyDescent="0.25">
      <c r="B16" s="2">
        <v>1</v>
      </c>
      <c r="C16" s="3" t="s">
        <v>10</v>
      </c>
      <c r="D16" s="2" t="s">
        <v>19</v>
      </c>
      <c r="E16" s="2">
        <v>20</v>
      </c>
      <c r="F16" s="4">
        <f t="shared" ref="F16:F17" si="4">747.37*14</f>
        <v>10463.18</v>
      </c>
      <c r="G16" s="4">
        <f>456.41*14</f>
        <v>6389.7400000000007</v>
      </c>
      <c r="H16" s="4">
        <f>1462.23*14</f>
        <v>20471.22</v>
      </c>
      <c r="I16" s="4">
        <f t="shared" si="3"/>
        <v>37324.14</v>
      </c>
      <c r="K16" s="5"/>
    </row>
    <row r="17" spans="2:11" x14ac:dyDescent="0.25">
      <c r="B17" s="2">
        <v>2</v>
      </c>
      <c r="C17" s="3" t="s">
        <v>11</v>
      </c>
      <c r="D17" s="2" t="s">
        <v>20</v>
      </c>
      <c r="E17" s="2">
        <v>20</v>
      </c>
      <c r="F17" s="4">
        <f t="shared" si="4"/>
        <v>10463.18</v>
      </c>
      <c r="G17" s="4">
        <f>456.41*14</f>
        <v>6389.7400000000007</v>
      </c>
      <c r="H17" s="4">
        <f>1138.45*14</f>
        <v>15938.300000000001</v>
      </c>
      <c r="I17" s="4">
        <f t="shared" si="3"/>
        <v>32791.22</v>
      </c>
      <c r="K17" s="5"/>
    </row>
    <row r="18" spans="2:11" x14ac:dyDescent="0.25">
      <c r="B18" s="2">
        <v>4</v>
      </c>
      <c r="C18" s="3" t="s">
        <v>12</v>
      </c>
      <c r="D18" s="2" t="s">
        <v>21</v>
      </c>
      <c r="E18" s="2">
        <v>16</v>
      </c>
      <c r="F18" s="4">
        <f>622.01*14</f>
        <v>8708.14</v>
      </c>
      <c r="G18" s="4">
        <f>363.23*14</f>
        <v>5085.22</v>
      </c>
      <c r="H18" s="4">
        <f>1087.22*14</f>
        <v>15221.08</v>
      </c>
      <c r="I18" s="4">
        <f t="shared" si="3"/>
        <v>29014.440000000002</v>
      </c>
      <c r="K18" s="5"/>
    </row>
    <row r="19" spans="2:11" x14ac:dyDescent="0.25">
      <c r="B19" s="2">
        <v>1</v>
      </c>
      <c r="C19" s="3" t="s">
        <v>13</v>
      </c>
      <c r="D19" s="2" t="s">
        <v>22</v>
      </c>
      <c r="E19" s="2">
        <v>14</v>
      </c>
      <c r="F19" s="4">
        <f>569.3*14</f>
        <v>7970.1999999999989</v>
      </c>
      <c r="G19" s="4">
        <f>329.92*14</f>
        <v>4618.88</v>
      </c>
      <c r="H19" s="4">
        <f>1190.91*14</f>
        <v>16672.740000000002</v>
      </c>
      <c r="I19" s="4">
        <f t="shared" si="3"/>
        <v>29261.82</v>
      </c>
      <c r="K19" s="5"/>
    </row>
    <row r="20" spans="2:11" x14ac:dyDescent="0.25">
      <c r="B20" s="2">
        <v>2</v>
      </c>
      <c r="C20" s="3" t="s">
        <v>14</v>
      </c>
      <c r="D20" s="2" t="s">
        <v>22</v>
      </c>
      <c r="E20" s="2">
        <v>13</v>
      </c>
      <c r="F20" s="4">
        <f>569.3*14</f>
        <v>7970.1999999999989</v>
      </c>
      <c r="G20" s="4">
        <f>305.58*14</f>
        <v>4278.12</v>
      </c>
      <c r="H20" s="4">
        <f>1126.66*14</f>
        <v>15773.240000000002</v>
      </c>
      <c r="I20" s="4">
        <f t="shared" si="3"/>
        <v>28021.56</v>
      </c>
      <c r="K20" s="5"/>
    </row>
    <row r="21" spans="2:11" x14ac:dyDescent="0.25">
      <c r="B21" s="2">
        <v>1</v>
      </c>
      <c r="C21" s="3" t="s">
        <v>15</v>
      </c>
      <c r="D21" s="2" t="s">
        <v>22</v>
      </c>
      <c r="E21" s="2">
        <v>14</v>
      </c>
      <c r="F21" s="4">
        <f>569.3*14</f>
        <v>7970.1999999999989</v>
      </c>
      <c r="G21" s="4">
        <f>329.92*14</f>
        <v>4618.88</v>
      </c>
      <c r="H21" s="4">
        <f>1476.83*14</f>
        <v>20675.62</v>
      </c>
      <c r="I21" s="4">
        <f t="shared" si="3"/>
        <v>33264.699999999997</v>
      </c>
      <c r="K21" s="5"/>
    </row>
  </sheetData>
  <mergeCells count="1">
    <mergeCell ref="B7:I7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persoal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jneiro</dc:creator>
  <cp:lastModifiedBy>Comunicacion</cp:lastModifiedBy>
  <cp:lastPrinted>2018-10-22T14:47:15Z</cp:lastPrinted>
  <dcterms:created xsi:type="dcterms:W3CDTF">2015-11-12T13:43:41Z</dcterms:created>
  <dcterms:modified xsi:type="dcterms:W3CDTF">2019-01-08T10:57:27Z</dcterms:modified>
</cp:coreProperties>
</file>