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96" windowHeight="6408" activeTab="2"/>
  </bookViews>
  <sheets>
    <sheet name="LIQ. INGRESOS" sheetId="1" r:id="rId1"/>
    <sheet name="LIQ.GASTOS" sheetId="2" r:id="rId2"/>
    <sheet name="RESUL.ORZAMENT" sheetId="3" r:id="rId3"/>
    <sheet name="REM.TESOURERIA" sheetId="4" r:id="rId4"/>
  </sheets>
  <definedNames>
    <definedName name="_xlnm.Print_Area" localSheetId="3">'REM.TESOURERIA'!$A$1:$C$24</definedName>
    <definedName name="_xlnm.Print_Area" localSheetId="2">'RESUL.ORZAMENT'!$A$1:$D$16</definedName>
  </definedNames>
  <calcPr fullCalcOnLoad="1"/>
</workbook>
</file>

<file path=xl/sharedStrings.xml><?xml version="1.0" encoding="utf-8"?>
<sst xmlns="http://schemas.openxmlformats.org/spreadsheetml/2006/main" count="105" uniqueCount="77">
  <si>
    <t>CONCEPTO</t>
  </si>
  <si>
    <t>PREVISIÓNS</t>
  </si>
  <si>
    <t>MODIFICACIÓNS</t>
  </si>
  <si>
    <t>NETOS</t>
  </si>
  <si>
    <t>INICIAIS</t>
  </si>
  <si>
    <t>DEFINITIVAS</t>
  </si>
  <si>
    <t>RECOÑECIDOS</t>
  </si>
  <si>
    <t>DEREITOS</t>
  </si>
  <si>
    <t>RECADACIÓN</t>
  </si>
  <si>
    <t>NETA</t>
  </si>
  <si>
    <t>CANCELADOS</t>
  </si>
  <si>
    <t>PEND. DE COBRO</t>
  </si>
  <si>
    <t>LIQUIDACIÓN DO ORZAMENTO DE INGRESOS POR CAPÍTULO</t>
  </si>
  <si>
    <t>Total operacións correntes</t>
  </si>
  <si>
    <t>Total operacións de capital</t>
  </si>
  <si>
    <t>Total operacións patrimoniais</t>
  </si>
  <si>
    <t>Total operacións non financeiras</t>
  </si>
  <si>
    <t>Total capítulo 8 e 9</t>
  </si>
  <si>
    <t>Total operacións financeiras</t>
  </si>
  <si>
    <t>Total xeral</t>
  </si>
  <si>
    <t>3  Taxas, prezos e outros ingresos</t>
  </si>
  <si>
    <t>7  Transferencias de capital</t>
  </si>
  <si>
    <t>5  Ingresos patrimoniais</t>
  </si>
  <si>
    <t>8  Activos financeiros</t>
  </si>
  <si>
    <t>LIQUIDACIÓN DO ORZAMENTO DE GASTOS POR CAPÍTULO</t>
  </si>
  <si>
    <t>CRÉDITOS ORZAMENTARIOS</t>
  </si>
  <si>
    <t>CRÉDITOS</t>
  </si>
  <si>
    <t>DEFINITIVOS</t>
  </si>
  <si>
    <t>COMPROMETIDOS</t>
  </si>
  <si>
    <t>OBRIGAS</t>
  </si>
  <si>
    <t>RECOÑECIDAS</t>
  </si>
  <si>
    <t>NETAS</t>
  </si>
  <si>
    <t>REMANENTES</t>
  </si>
  <si>
    <t>DE</t>
  </si>
  <si>
    <t>CRÉDITO</t>
  </si>
  <si>
    <t>PAGOS</t>
  </si>
  <si>
    <t>REALIZADOS</t>
  </si>
  <si>
    <t>PENDENTES</t>
  </si>
  <si>
    <t>1 Gastos de persoal</t>
  </si>
  <si>
    <t>4 Transferencias correntes</t>
  </si>
  <si>
    <t>6  Investimentos reais</t>
  </si>
  <si>
    <t>TOTAL PROGRAMA</t>
  </si>
  <si>
    <t>TOTAL ORGÁNICA</t>
  </si>
  <si>
    <t>CONCEPTOS</t>
  </si>
  <si>
    <t>RECOÑECIDOS NETOS</t>
  </si>
  <si>
    <t>RECOÑECIDAS NETAS</t>
  </si>
  <si>
    <t>IMPORTES</t>
  </si>
  <si>
    <t>1. (+) Operacións non financeiras</t>
  </si>
  <si>
    <t>2. (+) Operacións con activos financeiros</t>
  </si>
  <si>
    <t>3. (+) Operacións comerciais</t>
  </si>
  <si>
    <t>I. RESULTADO ORZAMENTARIO (1+2+3)</t>
  </si>
  <si>
    <t>II. VARIACIÓN NETA DE PASIVOS FINANCEIROS</t>
  </si>
  <si>
    <t>III. SALDO ORZAMENTARIO DO EXERCICIO (I+II)</t>
  </si>
  <si>
    <t>VALEDOR DO POBO</t>
  </si>
  <si>
    <t>1 (+) Dereitos pendentes de cobro</t>
  </si>
  <si>
    <t xml:space="preserve">         a. (+) do orzamento corrente</t>
  </si>
  <si>
    <t xml:space="preserve">         b. (+) do orzamento pechados</t>
  </si>
  <si>
    <t xml:space="preserve">         c. (+) de operacións non orzamentarias</t>
  </si>
  <si>
    <t xml:space="preserve">         d. (+) de operacións comerciais</t>
  </si>
  <si>
    <t>2 ( - ) Obrigas pendentes de pago</t>
  </si>
  <si>
    <t>3 (+) Fondos líquidos</t>
  </si>
  <si>
    <t>4   Transferencias correntes</t>
  </si>
  <si>
    <t xml:space="preserve">         4. (+) Créditos gastados financiados co remanente de tesouraría</t>
  </si>
  <si>
    <t>II. Remanente de tesouraría non afectado</t>
  </si>
  <si>
    <t>I. Remanente de tesouraría afectado</t>
  </si>
  <si>
    <t>III. Remanente de tesouraría total (1-2+3)=(I+II)</t>
  </si>
  <si>
    <t xml:space="preserve">         f. (-) cobros realizados pendentes de aplicación definitiva</t>
  </si>
  <si>
    <t xml:space="preserve">         e. (-) pagos realizados pendentes de aplicación definitiva</t>
  </si>
  <si>
    <t xml:space="preserve">         5. (-)  Desviacións de financiamento positivas en gastos con financiamento afectado</t>
  </si>
  <si>
    <t xml:space="preserve">         6. (+) Desviacións de financiamento negativas en gastos con financiamento afectado</t>
  </si>
  <si>
    <t xml:space="preserve">         e. (-) de dubidoso cobro</t>
  </si>
  <si>
    <t>IV. SUPERÁVIT OU DÉFICIT DE FINANCIAMENTO NO EXERCICIO (III+4-5+6)</t>
  </si>
  <si>
    <t>31/12</t>
  </si>
  <si>
    <t>2 Gastos en bens correntes e servizos</t>
  </si>
  <si>
    <t>VALEDOR DO POBO - ANO 2016</t>
  </si>
  <si>
    <t>RESULTADO ORZAMENTARIO - ANO 2016</t>
  </si>
  <si>
    <t>REMANENTE DE TESOURARÍA - ANO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</si>
</sst>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" fontId="3" fillId="0" borderId="0" xfId="0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1</xdr:row>
      <xdr:rowOff>133350</xdr:rowOff>
    </xdr:to>
    <xdr:pic>
      <xdr:nvPicPr>
        <xdr:cNvPr id="1" name="1 Imagen" descr="escudovaled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1</xdr:row>
      <xdr:rowOff>133350</xdr:rowOff>
    </xdr:to>
    <xdr:pic>
      <xdr:nvPicPr>
        <xdr:cNvPr id="1" name="1 Imagen" descr="escudovaled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95250</xdr:rowOff>
    </xdr:from>
    <xdr:to>
      <xdr:col>0</xdr:col>
      <xdr:colOff>1009650</xdr:colOff>
      <xdr:row>2</xdr:row>
      <xdr:rowOff>28575</xdr:rowOff>
    </xdr:to>
    <xdr:pic>
      <xdr:nvPicPr>
        <xdr:cNvPr id="1" name="1 Imagen" descr="escudovaled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0</xdr:col>
      <xdr:colOff>1104900</xdr:colOff>
      <xdr:row>1</xdr:row>
      <xdr:rowOff>190500</xdr:rowOff>
    </xdr:to>
    <xdr:pic>
      <xdr:nvPicPr>
        <xdr:cNvPr id="1" name="1 Imagen" descr="escudovaled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37.7109375" style="9" customWidth="1"/>
    <col min="2" max="2" width="13.7109375" style="9" bestFit="1" customWidth="1"/>
    <col min="3" max="3" width="16.140625" style="9" bestFit="1" customWidth="1"/>
    <col min="4" max="4" width="13.7109375" style="9" bestFit="1" customWidth="1"/>
    <col min="5" max="6" width="15.28125" style="9" bestFit="1" customWidth="1"/>
    <col min="7" max="7" width="13.8515625" style="9" bestFit="1" customWidth="1"/>
    <col min="8" max="8" width="17.00390625" style="9" bestFit="1" customWidth="1"/>
    <col min="9" max="16384" width="11.421875" style="9" customWidth="1"/>
  </cols>
  <sheetData>
    <row r="1" spans="1:8" s="1" customFormat="1" ht="24" customHeight="1">
      <c r="A1" s="44" t="s">
        <v>74</v>
      </c>
      <c r="B1" s="44"/>
      <c r="C1" s="44"/>
      <c r="D1" s="44"/>
      <c r="E1" s="44"/>
      <c r="F1" s="44"/>
      <c r="G1" s="44"/>
      <c r="H1" s="44"/>
    </row>
    <row r="2" spans="1:8" s="1" customFormat="1" ht="24" customHeight="1">
      <c r="A2" s="40" t="s">
        <v>12</v>
      </c>
      <c r="B2" s="40"/>
      <c r="C2" s="40"/>
      <c r="D2" s="40"/>
      <c r="E2" s="40"/>
      <c r="F2" s="40"/>
      <c r="G2" s="40"/>
      <c r="H2" s="40"/>
    </row>
    <row r="3" s="1" customFormat="1" ht="24" customHeight="1"/>
    <row r="4" spans="1:8" s="4" customFormat="1" ht="24" customHeight="1">
      <c r="A4" s="3" t="s">
        <v>0</v>
      </c>
      <c r="B4" s="41" t="s">
        <v>1</v>
      </c>
      <c r="C4" s="42"/>
      <c r="D4" s="43"/>
      <c r="E4" s="3" t="s">
        <v>7</v>
      </c>
      <c r="F4" s="3" t="s">
        <v>8</v>
      </c>
      <c r="G4" s="3" t="s">
        <v>7</v>
      </c>
      <c r="H4" s="3" t="s">
        <v>7</v>
      </c>
    </row>
    <row r="5" spans="1:8" s="4" customFormat="1" ht="24" customHeight="1">
      <c r="A5" s="5"/>
      <c r="B5" s="3" t="s">
        <v>1</v>
      </c>
      <c r="C5" s="3" t="s">
        <v>2</v>
      </c>
      <c r="D5" s="3" t="s">
        <v>1</v>
      </c>
      <c r="E5" s="5" t="s">
        <v>6</v>
      </c>
      <c r="F5" s="5" t="s">
        <v>9</v>
      </c>
      <c r="G5" s="5" t="s">
        <v>10</v>
      </c>
      <c r="H5" s="5" t="s">
        <v>11</v>
      </c>
    </row>
    <row r="6" spans="1:8" s="4" customFormat="1" ht="24" customHeight="1">
      <c r="A6" s="6"/>
      <c r="B6" s="6" t="s">
        <v>4</v>
      </c>
      <c r="C6" s="6"/>
      <c r="D6" s="6" t="s">
        <v>5</v>
      </c>
      <c r="E6" s="6" t="s">
        <v>3</v>
      </c>
      <c r="F6" s="6"/>
      <c r="G6" s="6"/>
      <c r="H6" s="38" t="s">
        <v>72</v>
      </c>
    </row>
    <row r="7" spans="1:8" ht="18.75" customHeight="1">
      <c r="A7" s="7" t="s">
        <v>20</v>
      </c>
      <c r="B7" s="8">
        <v>0</v>
      </c>
      <c r="C7" s="8">
        <v>0</v>
      </c>
      <c r="D7" s="8">
        <f>B7+C7</f>
        <v>0</v>
      </c>
      <c r="E7" s="8">
        <v>1288.21</v>
      </c>
      <c r="F7" s="8">
        <f>E7</f>
        <v>1288.21</v>
      </c>
      <c r="G7" s="8">
        <v>0</v>
      </c>
      <c r="H7" s="8">
        <f>E7-F7-G7</f>
        <v>0</v>
      </c>
    </row>
    <row r="8" spans="1:8" ht="18.75" customHeight="1">
      <c r="A8" s="10" t="s">
        <v>61</v>
      </c>
      <c r="B8" s="11">
        <v>1638925</v>
      </c>
      <c r="C8" s="11">
        <v>0</v>
      </c>
      <c r="D8" s="11">
        <f aca="true" t="shared" si="0" ref="D8:D18">B8+C8</f>
        <v>1638925</v>
      </c>
      <c r="E8" s="11">
        <v>2629072.38</v>
      </c>
      <c r="F8" s="11">
        <v>2352451.54</v>
      </c>
      <c r="G8" s="11">
        <v>0</v>
      </c>
      <c r="H8" s="11">
        <f aca="true" t="shared" si="1" ref="H8:H18">E8-F8-G8</f>
        <v>276620.83999999985</v>
      </c>
    </row>
    <row r="9" spans="1:8" s="1" customFormat="1" ht="18.75" customHeight="1">
      <c r="A9" s="12" t="s">
        <v>13</v>
      </c>
      <c r="B9" s="13">
        <f>B7+B8</f>
        <v>1638925</v>
      </c>
      <c r="C9" s="13">
        <f>C7+C8</f>
        <v>0</v>
      </c>
      <c r="D9" s="13">
        <f t="shared" si="0"/>
        <v>1638925</v>
      </c>
      <c r="E9" s="13">
        <f>E7+E8</f>
        <v>2630360.59</v>
      </c>
      <c r="F9" s="13">
        <f>F7+F8</f>
        <v>2353739.75</v>
      </c>
      <c r="G9" s="13">
        <f>G7+G8</f>
        <v>0</v>
      </c>
      <c r="H9" s="13">
        <f t="shared" si="1"/>
        <v>276620.83999999985</v>
      </c>
    </row>
    <row r="10" spans="1:8" ht="18.75" customHeight="1">
      <c r="A10" s="14" t="s">
        <v>21</v>
      </c>
      <c r="B10" s="15">
        <v>20800</v>
      </c>
      <c r="C10" s="15">
        <v>0</v>
      </c>
      <c r="D10" s="15">
        <f t="shared" si="0"/>
        <v>20800</v>
      </c>
      <c r="E10" s="15">
        <f>D10</f>
        <v>20800</v>
      </c>
      <c r="F10" s="15">
        <f>E10</f>
        <v>20800</v>
      </c>
      <c r="G10" s="15">
        <v>0</v>
      </c>
      <c r="H10" s="15">
        <f t="shared" si="1"/>
        <v>0</v>
      </c>
    </row>
    <row r="11" spans="1:8" s="1" customFormat="1" ht="18.75" customHeight="1">
      <c r="A11" s="12" t="s">
        <v>14</v>
      </c>
      <c r="B11" s="13">
        <f aca="true" t="shared" si="2" ref="B11:H11">B10</f>
        <v>20800</v>
      </c>
      <c r="C11" s="13">
        <f t="shared" si="2"/>
        <v>0</v>
      </c>
      <c r="D11" s="13">
        <f t="shared" si="2"/>
        <v>20800</v>
      </c>
      <c r="E11" s="13">
        <f t="shared" si="2"/>
        <v>20800</v>
      </c>
      <c r="F11" s="13">
        <f t="shared" si="2"/>
        <v>20800</v>
      </c>
      <c r="G11" s="13">
        <f t="shared" si="2"/>
        <v>0</v>
      </c>
      <c r="H11" s="13">
        <f t="shared" si="2"/>
        <v>0</v>
      </c>
    </row>
    <row r="12" spans="1:8" ht="18.75" customHeight="1">
      <c r="A12" s="14" t="s">
        <v>22</v>
      </c>
      <c r="B12" s="15">
        <v>10000</v>
      </c>
      <c r="C12" s="15">
        <v>0</v>
      </c>
      <c r="D12" s="15">
        <f t="shared" si="0"/>
        <v>10000</v>
      </c>
      <c r="E12" s="15">
        <v>1215.75</v>
      </c>
      <c r="F12" s="15">
        <f>E12</f>
        <v>1215.75</v>
      </c>
      <c r="G12" s="15">
        <v>0</v>
      </c>
      <c r="H12" s="15">
        <f t="shared" si="1"/>
        <v>0</v>
      </c>
    </row>
    <row r="13" spans="1:8" s="1" customFormat="1" ht="18.75" customHeight="1">
      <c r="A13" s="12" t="s">
        <v>15</v>
      </c>
      <c r="B13" s="13">
        <f>B12</f>
        <v>10000</v>
      </c>
      <c r="C13" s="13">
        <f>C12</f>
        <v>0</v>
      </c>
      <c r="D13" s="13">
        <f t="shared" si="0"/>
        <v>10000</v>
      </c>
      <c r="E13" s="13">
        <f>E12</f>
        <v>1215.75</v>
      </c>
      <c r="F13" s="13">
        <f>F12</f>
        <v>1215.75</v>
      </c>
      <c r="G13" s="13">
        <f>G12</f>
        <v>0</v>
      </c>
      <c r="H13" s="13">
        <f t="shared" si="1"/>
        <v>0</v>
      </c>
    </row>
    <row r="14" spans="1:8" s="1" customFormat="1" ht="18.75" customHeight="1">
      <c r="A14" s="12" t="s">
        <v>16</v>
      </c>
      <c r="B14" s="13">
        <f>B9+B11+B13</f>
        <v>1669725</v>
      </c>
      <c r="C14" s="13">
        <f>C9+C11+C13</f>
        <v>0</v>
      </c>
      <c r="D14" s="13">
        <f t="shared" si="0"/>
        <v>1669725</v>
      </c>
      <c r="E14" s="13">
        <f>E9+E11+E13</f>
        <v>2652376.34</v>
      </c>
      <c r="F14" s="13">
        <f>F9+F11+F13</f>
        <v>2375755.5</v>
      </c>
      <c r="G14" s="13">
        <f>G9+G11+G13</f>
        <v>0</v>
      </c>
      <c r="H14" s="13">
        <f t="shared" si="1"/>
        <v>276620.83999999985</v>
      </c>
    </row>
    <row r="15" spans="1:8" ht="18.75" customHeight="1">
      <c r="A15" s="14" t="s">
        <v>23</v>
      </c>
      <c r="B15" s="15">
        <v>15000</v>
      </c>
      <c r="C15" s="15">
        <v>359748.52</v>
      </c>
      <c r="D15" s="15">
        <f t="shared" si="0"/>
        <v>374748.52</v>
      </c>
      <c r="E15" s="15">
        <v>1517.15</v>
      </c>
      <c r="F15" s="15">
        <f>E15</f>
        <v>1517.15</v>
      </c>
      <c r="G15" s="15">
        <v>0</v>
      </c>
      <c r="H15" s="15">
        <f t="shared" si="1"/>
        <v>0</v>
      </c>
    </row>
    <row r="16" spans="1:8" ht="18.75" customHeight="1">
      <c r="A16" s="12" t="s">
        <v>17</v>
      </c>
      <c r="B16" s="13">
        <f>B15</f>
        <v>15000</v>
      </c>
      <c r="C16" s="13">
        <f>C15</f>
        <v>359748.52</v>
      </c>
      <c r="D16" s="13">
        <f t="shared" si="0"/>
        <v>374748.52</v>
      </c>
      <c r="E16" s="13">
        <f aca="true" t="shared" si="3" ref="E16:G17">E15</f>
        <v>1517.15</v>
      </c>
      <c r="F16" s="13">
        <f t="shared" si="3"/>
        <v>1517.15</v>
      </c>
      <c r="G16" s="13">
        <f t="shared" si="3"/>
        <v>0</v>
      </c>
      <c r="H16" s="13">
        <f t="shared" si="1"/>
        <v>0</v>
      </c>
    </row>
    <row r="17" spans="1:8" ht="18.75" customHeight="1">
      <c r="A17" s="12" t="s">
        <v>18</v>
      </c>
      <c r="B17" s="13">
        <f>B16</f>
        <v>15000</v>
      </c>
      <c r="C17" s="13">
        <f>C16</f>
        <v>359748.52</v>
      </c>
      <c r="D17" s="13">
        <f t="shared" si="0"/>
        <v>374748.52</v>
      </c>
      <c r="E17" s="13">
        <f t="shared" si="3"/>
        <v>1517.15</v>
      </c>
      <c r="F17" s="13">
        <f t="shared" si="3"/>
        <v>1517.15</v>
      </c>
      <c r="G17" s="13">
        <f t="shared" si="3"/>
        <v>0</v>
      </c>
      <c r="H17" s="13">
        <f t="shared" si="1"/>
        <v>0</v>
      </c>
    </row>
    <row r="18" spans="1:8" ht="18.75" customHeight="1">
      <c r="A18" s="12" t="s">
        <v>19</v>
      </c>
      <c r="B18" s="13">
        <f>B14+B17</f>
        <v>1684725</v>
      </c>
      <c r="C18" s="13">
        <f>C14+C17</f>
        <v>359748.52</v>
      </c>
      <c r="D18" s="13">
        <f t="shared" si="0"/>
        <v>2044473.52</v>
      </c>
      <c r="E18" s="13">
        <f>E14+E17</f>
        <v>2653893.4899999998</v>
      </c>
      <c r="F18" s="13">
        <f>F14+F17</f>
        <v>2377272.65</v>
      </c>
      <c r="G18" s="13">
        <f>G14+G17</f>
        <v>0</v>
      </c>
      <c r="H18" s="13">
        <f t="shared" si="1"/>
        <v>276620.83999999985</v>
      </c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3">
    <mergeCell ref="A2:H2"/>
    <mergeCell ref="B4:D4"/>
    <mergeCell ref="A1:H1"/>
  </mergeCells>
  <printOptions horizontalCentered="1" verticalCentered="1"/>
  <pageMargins left="1.1811023622047245" right="1.1811023622047245" top="1.1811023622047245" bottom="1.1811023622047245" header="0" footer="0"/>
  <pageSetup fitToHeight="1" fitToWidth="1" horizontalDpi="600" verticalDpi="600" orientation="landscape" paperSize="9" scale="85" r:id="rId2"/>
  <ignoredErrors>
    <ignoredError sqref="D9 D11 D13:D14 D16:D18 H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37.7109375" style="9" customWidth="1"/>
    <col min="2" max="2" width="15.28125" style="9" bestFit="1" customWidth="1"/>
    <col min="3" max="3" width="16.00390625" style="9" customWidth="1"/>
    <col min="4" max="4" width="15.28125" style="9" bestFit="1" customWidth="1"/>
    <col min="5" max="5" width="17.8515625" style="9" bestFit="1" customWidth="1"/>
    <col min="6" max="6" width="15.28125" style="9" bestFit="1" customWidth="1"/>
    <col min="7" max="7" width="15.8515625" style="9" bestFit="1" customWidth="1"/>
    <col min="8" max="8" width="16.8515625" style="9" customWidth="1"/>
    <col min="9" max="9" width="14.28125" style="9" bestFit="1" customWidth="1"/>
    <col min="10" max="16384" width="11.421875" style="9" customWidth="1"/>
  </cols>
  <sheetData>
    <row r="1" spans="1:8" s="1" customFormat="1" ht="24" customHeight="1">
      <c r="A1" s="44" t="s">
        <v>74</v>
      </c>
      <c r="B1" s="44"/>
      <c r="C1" s="44"/>
      <c r="D1" s="44"/>
      <c r="E1" s="44"/>
      <c r="F1" s="44"/>
      <c r="G1" s="44"/>
      <c r="H1" s="44"/>
    </row>
    <row r="2" spans="1:8" s="1" customFormat="1" ht="24" customHeight="1">
      <c r="A2" s="40" t="s">
        <v>24</v>
      </c>
      <c r="B2" s="40"/>
      <c r="C2" s="40"/>
      <c r="D2" s="40"/>
      <c r="E2" s="40"/>
      <c r="F2" s="40"/>
      <c r="G2" s="40"/>
      <c r="H2" s="40"/>
    </row>
    <row r="3" s="1" customFormat="1" ht="24" customHeight="1"/>
    <row r="4" spans="1:9" s="4" customFormat="1" ht="24" customHeight="1">
      <c r="A4" s="3" t="s">
        <v>0</v>
      </c>
      <c r="B4" s="41" t="s">
        <v>25</v>
      </c>
      <c r="C4" s="42"/>
      <c r="D4" s="43"/>
      <c r="E4" s="3" t="s">
        <v>26</v>
      </c>
      <c r="F4" s="3" t="s">
        <v>29</v>
      </c>
      <c r="G4" s="3" t="s">
        <v>32</v>
      </c>
      <c r="H4" s="3" t="s">
        <v>35</v>
      </c>
      <c r="I4" s="3" t="s">
        <v>29</v>
      </c>
    </row>
    <row r="5" spans="1:9" s="4" customFormat="1" ht="24" customHeight="1">
      <c r="A5" s="5"/>
      <c r="B5" s="3" t="s">
        <v>26</v>
      </c>
      <c r="C5" s="3" t="s">
        <v>2</v>
      </c>
      <c r="D5" s="3" t="s">
        <v>26</v>
      </c>
      <c r="E5" s="5" t="s">
        <v>28</v>
      </c>
      <c r="F5" s="5" t="s">
        <v>30</v>
      </c>
      <c r="G5" s="5" t="s">
        <v>33</v>
      </c>
      <c r="H5" s="5" t="s">
        <v>36</v>
      </c>
      <c r="I5" s="5" t="s">
        <v>37</v>
      </c>
    </row>
    <row r="6" spans="1:9" s="4" customFormat="1" ht="24" customHeight="1">
      <c r="A6" s="6"/>
      <c r="B6" s="6" t="s">
        <v>4</v>
      </c>
      <c r="C6" s="6"/>
      <c r="D6" s="6" t="s">
        <v>27</v>
      </c>
      <c r="E6" s="6"/>
      <c r="F6" s="6" t="s">
        <v>31</v>
      </c>
      <c r="G6" s="6" t="s">
        <v>34</v>
      </c>
      <c r="H6" s="6"/>
      <c r="I6" s="6" t="str">
        <f>'LIQ. INGRESOS'!H6</f>
        <v>31/12</v>
      </c>
    </row>
    <row r="7" spans="1:9" ht="18.75" customHeight="1">
      <c r="A7" s="8" t="s">
        <v>38</v>
      </c>
      <c r="B7" s="8">
        <v>1270625</v>
      </c>
      <c r="C7" s="8">
        <v>24936.45</v>
      </c>
      <c r="D7" s="8">
        <f>B7+C7</f>
        <v>1295561.45</v>
      </c>
      <c r="E7" s="8">
        <v>1276296.86</v>
      </c>
      <c r="F7" s="8">
        <f>E7</f>
        <v>1276296.86</v>
      </c>
      <c r="G7" s="8">
        <f>D7-F7</f>
        <v>19264.58999999985</v>
      </c>
      <c r="H7" s="8">
        <v>1276296.86</v>
      </c>
      <c r="I7" s="8">
        <f>F7-H7</f>
        <v>0</v>
      </c>
    </row>
    <row r="8" spans="1:9" ht="18.75" customHeight="1">
      <c r="A8" s="39" t="s">
        <v>73</v>
      </c>
      <c r="B8" s="16">
        <v>364800</v>
      </c>
      <c r="C8" s="16">
        <v>164143.79</v>
      </c>
      <c r="D8" s="16">
        <f>B8+C8</f>
        <v>528943.79</v>
      </c>
      <c r="E8" s="16">
        <v>386784.32</v>
      </c>
      <c r="F8" s="16">
        <v>328257.57</v>
      </c>
      <c r="G8" s="16">
        <f>D8-F8</f>
        <v>200686.22000000003</v>
      </c>
      <c r="H8" s="16">
        <v>313344.18</v>
      </c>
      <c r="I8" s="16">
        <f>F8-H8</f>
        <v>14913.390000000014</v>
      </c>
    </row>
    <row r="9" spans="1:9" ht="18.75" customHeight="1">
      <c r="A9" s="16" t="s">
        <v>39</v>
      </c>
      <c r="B9" s="16">
        <v>13500</v>
      </c>
      <c r="C9" s="16">
        <v>1499.61</v>
      </c>
      <c r="D9" s="16">
        <f>B9+C9</f>
        <v>14999.61</v>
      </c>
      <c r="E9" s="16">
        <v>4499.61</v>
      </c>
      <c r="F9" s="16">
        <v>4151.2</v>
      </c>
      <c r="G9" s="16">
        <f>D9-F9</f>
        <v>10848.41</v>
      </c>
      <c r="H9" s="16">
        <v>4151.2</v>
      </c>
      <c r="I9" s="16">
        <f>F9-H9</f>
        <v>0</v>
      </c>
    </row>
    <row r="10" spans="1:9" s="1" customFormat="1" ht="18.75" customHeight="1">
      <c r="A10" s="13" t="s">
        <v>13</v>
      </c>
      <c r="B10" s="13">
        <f aca="true" t="shared" si="0" ref="B10:I10">SUM(B7:B9)</f>
        <v>1648925</v>
      </c>
      <c r="C10" s="13">
        <f>SUM(C7:C9)</f>
        <v>190579.85</v>
      </c>
      <c r="D10" s="13">
        <f t="shared" si="0"/>
        <v>1839504.85</v>
      </c>
      <c r="E10" s="13">
        <f t="shared" si="0"/>
        <v>1667580.7900000003</v>
      </c>
      <c r="F10" s="13">
        <f t="shared" si="0"/>
        <v>1608705.6300000001</v>
      </c>
      <c r="G10" s="13">
        <f t="shared" si="0"/>
        <v>230799.21999999988</v>
      </c>
      <c r="H10" s="13">
        <f t="shared" si="0"/>
        <v>1593792.24</v>
      </c>
      <c r="I10" s="13">
        <f t="shared" si="0"/>
        <v>14913.390000000014</v>
      </c>
    </row>
    <row r="11" spans="1:9" s="18" customFormat="1" ht="18.75" customHeight="1">
      <c r="A11" s="17" t="s">
        <v>40</v>
      </c>
      <c r="B11" s="17">
        <v>20100</v>
      </c>
      <c r="C11" s="17">
        <v>169168.67</v>
      </c>
      <c r="D11" s="8">
        <f>B11+C11</f>
        <v>189268.67</v>
      </c>
      <c r="E11" s="17">
        <v>125626.74</v>
      </c>
      <c r="F11" s="17">
        <v>97905.72</v>
      </c>
      <c r="G11" s="8">
        <f>D11-F11</f>
        <v>91362.95000000001</v>
      </c>
      <c r="H11" s="17">
        <v>13889.12</v>
      </c>
      <c r="I11" s="8">
        <f>F11-H11</f>
        <v>84016.6</v>
      </c>
    </row>
    <row r="12" spans="1:9" s="19" customFormat="1" ht="18.75" customHeight="1">
      <c r="A12" s="11" t="s">
        <v>21</v>
      </c>
      <c r="B12" s="11">
        <v>700</v>
      </c>
      <c r="C12" s="11">
        <v>0</v>
      </c>
      <c r="D12" s="11">
        <f>B12+C12</f>
        <v>700</v>
      </c>
      <c r="E12" s="11">
        <v>506.36</v>
      </c>
      <c r="F12" s="11">
        <f>E12</f>
        <v>506.36</v>
      </c>
      <c r="G12" s="11">
        <f>D12-F12</f>
        <v>193.64</v>
      </c>
      <c r="H12" s="11">
        <v>388.09</v>
      </c>
      <c r="I12" s="11">
        <f>F12-H12</f>
        <v>118.27000000000004</v>
      </c>
    </row>
    <row r="13" spans="1:9" s="1" customFormat="1" ht="18.75" customHeight="1">
      <c r="A13" s="13" t="s">
        <v>14</v>
      </c>
      <c r="B13" s="13">
        <f aca="true" t="shared" si="1" ref="B13:I13">SUM(B11:B12)</f>
        <v>20800</v>
      </c>
      <c r="C13" s="13">
        <f t="shared" si="1"/>
        <v>169168.67</v>
      </c>
      <c r="D13" s="13">
        <f t="shared" si="1"/>
        <v>189968.67</v>
      </c>
      <c r="E13" s="13">
        <f t="shared" si="1"/>
        <v>126133.1</v>
      </c>
      <c r="F13" s="13">
        <f t="shared" si="1"/>
        <v>98412.08</v>
      </c>
      <c r="G13" s="13">
        <f t="shared" si="1"/>
        <v>91556.59000000001</v>
      </c>
      <c r="H13" s="13">
        <f t="shared" si="1"/>
        <v>14277.210000000001</v>
      </c>
      <c r="I13" s="13">
        <f t="shared" si="1"/>
        <v>84134.87000000001</v>
      </c>
    </row>
    <row r="14" spans="1:9" s="1" customFormat="1" ht="18.75" customHeight="1">
      <c r="A14" s="13" t="s">
        <v>16</v>
      </c>
      <c r="B14" s="13">
        <f aca="true" t="shared" si="2" ref="B14:I14">B10+B13</f>
        <v>1669725</v>
      </c>
      <c r="C14" s="13">
        <f t="shared" si="2"/>
        <v>359748.52</v>
      </c>
      <c r="D14" s="13">
        <f t="shared" si="2"/>
        <v>2029473.52</v>
      </c>
      <c r="E14" s="13">
        <f t="shared" si="2"/>
        <v>1793713.8900000004</v>
      </c>
      <c r="F14" s="13">
        <f t="shared" si="2"/>
        <v>1707117.7100000002</v>
      </c>
      <c r="G14" s="13">
        <f t="shared" si="2"/>
        <v>322355.8099999999</v>
      </c>
      <c r="H14" s="13">
        <f t="shared" si="2"/>
        <v>1608069.45</v>
      </c>
      <c r="I14" s="13">
        <f t="shared" si="2"/>
        <v>99048.26000000002</v>
      </c>
    </row>
    <row r="15" spans="1:9" ht="18.75" customHeight="1">
      <c r="A15" s="15" t="s">
        <v>23</v>
      </c>
      <c r="B15" s="15">
        <v>15000</v>
      </c>
      <c r="C15" s="15">
        <v>0</v>
      </c>
      <c r="D15" s="15">
        <f>B15+C15</f>
        <v>15000</v>
      </c>
      <c r="E15" s="15">
        <v>0</v>
      </c>
      <c r="F15" s="15">
        <f>E15</f>
        <v>0</v>
      </c>
      <c r="G15" s="15">
        <f>D15-F15</f>
        <v>15000</v>
      </c>
      <c r="H15" s="15">
        <v>0</v>
      </c>
      <c r="I15" s="15">
        <f>F15-H15</f>
        <v>0</v>
      </c>
    </row>
    <row r="16" spans="1:9" ht="18.75" customHeight="1">
      <c r="A16" s="13" t="s">
        <v>17</v>
      </c>
      <c r="B16" s="13">
        <f>B15</f>
        <v>15000</v>
      </c>
      <c r="C16" s="13">
        <f>C15</f>
        <v>0</v>
      </c>
      <c r="D16" s="13">
        <f>B16+C16</f>
        <v>15000</v>
      </c>
      <c r="E16" s="13">
        <f aca="true" t="shared" si="3" ref="E16:I17">E15</f>
        <v>0</v>
      </c>
      <c r="F16" s="13">
        <f t="shared" si="3"/>
        <v>0</v>
      </c>
      <c r="G16" s="13">
        <f t="shared" si="3"/>
        <v>15000</v>
      </c>
      <c r="H16" s="13">
        <f t="shared" si="3"/>
        <v>0</v>
      </c>
      <c r="I16" s="13">
        <f t="shared" si="3"/>
        <v>0</v>
      </c>
    </row>
    <row r="17" spans="1:9" ht="18.75" customHeight="1">
      <c r="A17" s="13" t="s">
        <v>18</v>
      </c>
      <c r="B17" s="13">
        <f>B16</f>
        <v>15000</v>
      </c>
      <c r="C17" s="13">
        <f>C16</f>
        <v>0</v>
      </c>
      <c r="D17" s="13">
        <f>B17+C17</f>
        <v>15000</v>
      </c>
      <c r="E17" s="13">
        <f t="shared" si="3"/>
        <v>0</v>
      </c>
      <c r="F17" s="13">
        <f t="shared" si="3"/>
        <v>0</v>
      </c>
      <c r="G17" s="13">
        <f t="shared" si="3"/>
        <v>15000</v>
      </c>
      <c r="H17" s="13">
        <f t="shared" si="3"/>
        <v>0</v>
      </c>
      <c r="I17" s="13">
        <f t="shared" si="3"/>
        <v>0</v>
      </c>
    </row>
    <row r="18" spans="1:9" ht="18.75" customHeight="1">
      <c r="A18" s="13" t="s">
        <v>41</v>
      </c>
      <c r="B18" s="13">
        <f aca="true" t="shared" si="4" ref="B18:I18">B14+B17</f>
        <v>1684725</v>
      </c>
      <c r="C18" s="13">
        <f t="shared" si="4"/>
        <v>359748.52</v>
      </c>
      <c r="D18" s="13">
        <f t="shared" si="4"/>
        <v>2044473.52</v>
      </c>
      <c r="E18" s="13">
        <f t="shared" si="4"/>
        <v>1793713.8900000004</v>
      </c>
      <c r="F18" s="13">
        <f t="shared" si="4"/>
        <v>1707117.7100000002</v>
      </c>
      <c r="G18" s="13">
        <f t="shared" si="4"/>
        <v>337355.8099999999</v>
      </c>
      <c r="H18" s="13">
        <f t="shared" si="4"/>
        <v>1608069.45</v>
      </c>
      <c r="I18" s="13">
        <f t="shared" si="4"/>
        <v>99048.26000000002</v>
      </c>
    </row>
    <row r="19" spans="1:9" ht="18.75" customHeight="1">
      <c r="A19" s="13" t="s">
        <v>42</v>
      </c>
      <c r="B19" s="13">
        <f aca="true" t="shared" si="5" ref="B19:I20">B18</f>
        <v>1684725</v>
      </c>
      <c r="C19" s="13">
        <f t="shared" si="5"/>
        <v>359748.52</v>
      </c>
      <c r="D19" s="13">
        <f t="shared" si="5"/>
        <v>2044473.52</v>
      </c>
      <c r="E19" s="13">
        <f t="shared" si="5"/>
        <v>1793713.8900000004</v>
      </c>
      <c r="F19" s="13">
        <f t="shared" si="5"/>
        <v>1707117.7100000002</v>
      </c>
      <c r="G19" s="13">
        <f t="shared" si="5"/>
        <v>337355.8099999999</v>
      </c>
      <c r="H19" s="13">
        <f t="shared" si="5"/>
        <v>1608069.45</v>
      </c>
      <c r="I19" s="13">
        <f t="shared" si="5"/>
        <v>99048.26000000002</v>
      </c>
    </row>
    <row r="20" spans="1:9" ht="18.75" customHeight="1">
      <c r="A20" s="13" t="s">
        <v>19</v>
      </c>
      <c r="B20" s="13">
        <f t="shared" si="5"/>
        <v>1684725</v>
      </c>
      <c r="C20" s="13">
        <f t="shared" si="5"/>
        <v>359748.52</v>
      </c>
      <c r="D20" s="13">
        <f t="shared" si="5"/>
        <v>2044473.52</v>
      </c>
      <c r="E20" s="13">
        <f t="shared" si="5"/>
        <v>1793713.8900000004</v>
      </c>
      <c r="F20" s="13">
        <f t="shared" si="5"/>
        <v>1707117.7100000002</v>
      </c>
      <c r="G20" s="13">
        <f t="shared" si="5"/>
        <v>337355.8099999999</v>
      </c>
      <c r="H20" s="13">
        <f t="shared" si="5"/>
        <v>1608069.45</v>
      </c>
      <c r="I20" s="13">
        <f t="shared" si="5"/>
        <v>99048.26000000002</v>
      </c>
    </row>
    <row r="21" ht="24" customHeight="1"/>
  </sheetData>
  <sheetProtection/>
  <mergeCells count="3">
    <mergeCell ref="A2:H2"/>
    <mergeCell ref="B4:D4"/>
    <mergeCell ref="A1:H1"/>
  </mergeCells>
  <printOptions horizontalCentered="1" verticalCentered="1"/>
  <pageMargins left="1.1811023622047245" right="1.1811023622047245" top="1.1811023622047245" bottom="1.1811023622047245" header="0" footer="0"/>
  <pageSetup fitToHeight="1" fitToWidth="1" horizontalDpi="600" verticalDpi="600" orientation="landscape" paperSize="9" scale="72" r:id="rId2"/>
  <ignoredErrors>
    <ignoredError sqref="D10 F10:G10 I10 E18:I18 D16:D17 B18:C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48.7109375" style="9" customWidth="1"/>
    <col min="2" max="2" width="21.421875" style="9" bestFit="1" customWidth="1"/>
    <col min="3" max="3" width="21.140625" style="9" bestFit="1" customWidth="1"/>
    <col min="4" max="4" width="21.7109375" style="9" customWidth="1"/>
    <col min="5" max="16384" width="11.421875" style="9" customWidth="1"/>
  </cols>
  <sheetData>
    <row r="1" spans="1:4" s="20" customFormat="1" ht="20.25" customHeight="1">
      <c r="A1" s="44" t="s">
        <v>53</v>
      </c>
      <c r="B1" s="44"/>
      <c r="C1" s="44"/>
      <c r="D1" s="44"/>
    </row>
    <row r="2" spans="1:4" s="21" customFormat="1" ht="20.25" customHeight="1">
      <c r="A2" s="40" t="s">
        <v>75</v>
      </c>
      <c r="B2" s="40"/>
      <c r="C2" s="40"/>
      <c r="D2" s="40"/>
    </row>
    <row r="3" s="1" customFormat="1" ht="20.25" customHeight="1"/>
    <row r="4" spans="1:4" s="4" customFormat="1" ht="20.25" customHeight="1">
      <c r="A4" s="3" t="s">
        <v>43</v>
      </c>
      <c r="B4" s="3" t="s">
        <v>7</v>
      </c>
      <c r="C4" s="3" t="s">
        <v>29</v>
      </c>
      <c r="D4" s="3" t="s">
        <v>46</v>
      </c>
    </row>
    <row r="5" spans="1:4" s="4" customFormat="1" ht="20.25" customHeight="1">
      <c r="A5" s="6"/>
      <c r="B5" s="6" t="s">
        <v>44</v>
      </c>
      <c r="C5" s="6" t="s">
        <v>45</v>
      </c>
      <c r="D5" s="6"/>
    </row>
    <row r="6" spans="1:4" ht="20.25" customHeight="1">
      <c r="A6" s="8"/>
      <c r="B6" s="8"/>
      <c r="C6" s="8"/>
      <c r="D6" s="8"/>
    </row>
    <row r="7" spans="1:4" ht="20.25" customHeight="1">
      <c r="A7" s="16" t="s">
        <v>47</v>
      </c>
      <c r="B7" s="16">
        <f>'LIQ. INGRESOS'!E14</f>
        <v>2652376.34</v>
      </c>
      <c r="C7" s="16">
        <f>'LIQ.GASTOS'!F14</f>
        <v>1707117.7100000002</v>
      </c>
      <c r="D7" s="16">
        <f>B7-C7</f>
        <v>945258.6299999997</v>
      </c>
    </row>
    <row r="8" spans="1:4" ht="20.25" customHeight="1">
      <c r="A8" s="16" t="s">
        <v>48</v>
      </c>
      <c r="B8" s="16">
        <f>'LIQ. INGRESOS'!E17</f>
        <v>1517.15</v>
      </c>
      <c r="C8" s="16">
        <f>'LIQ.GASTOS'!F17</f>
        <v>0</v>
      </c>
      <c r="D8" s="16">
        <f>B8-C8</f>
        <v>1517.15</v>
      </c>
    </row>
    <row r="9" spans="1:4" ht="20.25" customHeight="1">
      <c r="A9" s="16" t="s">
        <v>49</v>
      </c>
      <c r="B9" s="16">
        <v>0</v>
      </c>
      <c r="C9" s="16">
        <v>0</v>
      </c>
      <c r="D9" s="16">
        <f>B9-C9</f>
        <v>0</v>
      </c>
    </row>
    <row r="10" spans="1:4" ht="30" customHeight="1">
      <c r="A10" s="16" t="s">
        <v>50</v>
      </c>
      <c r="B10" s="16">
        <f>SUM(B7:B9)</f>
        <v>2653893.4899999998</v>
      </c>
      <c r="C10" s="16">
        <f>SUM(C7:C9)</f>
        <v>1707117.7100000002</v>
      </c>
      <c r="D10" s="16">
        <f>B10-C10</f>
        <v>946775.7799999996</v>
      </c>
    </row>
    <row r="11" spans="1:4" ht="27" customHeight="1">
      <c r="A11" s="11" t="s">
        <v>51</v>
      </c>
      <c r="B11" s="11">
        <v>0</v>
      </c>
      <c r="C11" s="11">
        <v>0</v>
      </c>
      <c r="D11" s="11">
        <f>B11-C11</f>
        <v>0</v>
      </c>
    </row>
    <row r="12" spans="1:4" ht="27" customHeight="1">
      <c r="A12" s="22" t="s">
        <v>52</v>
      </c>
      <c r="B12" s="23"/>
      <c r="C12" s="24"/>
      <c r="D12" s="25">
        <f>D10+D11</f>
        <v>946775.7799999996</v>
      </c>
    </row>
    <row r="13" spans="1:4" ht="27" customHeight="1">
      <c r="A13" s="26" t="s">
        <v>62</v>
      </c>
      <c r="B13" s="19"/>
      <c r="C13" s="27"/>
      <c r="D13" s="16">
        <v>151472.2</v>
      </c>
    </row>
    <row r="14" spans="1:4" ht="27" customHeight="1">
      <c r="A14" s="26" t="s">
        <v>68</v>
      </c>
      <c r="B14" s="19"/>
      <c r="C14" s="27"/>
      <c r="D14" s="16">
        <v>0</v>
      </c>
    </row>
    <row r="15" spans="1:4" ht="27" customHeight="1">
      <c r="A15" s="26" t="s">
        <v>69</v>
      </c>
      <c r="B15" s="19"/>
      <c r="C15" s="27"/>
      <c r="D15" s="16">
        <v>0</v>
      </c>
    </row>
    <row r="16" spans="1:4" ht="27" customHeight="1">
      <c r="A16" s="28" t="s">
        <v>71</v>
      </c>
      <c r="B16" s="29"/>
      <c r="C16" s="30"/>
      <c r="D16" s="31">
        <f>D12+D13-D14+D15</f>
        <v>1098247.9799999995</v>
      </c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</sheetData>
  <sheetProtection/>
  <mergeCells count="2">
    <mergeCell ref="A1:D1"/>
    <mergeCell ref="A2:D2"/>
  </mergeCells>
  <printOptions horizontalCentered="1" verticalCentered="1"/>
  <pageMargins left="1.1811023622047245" right="1.1811023622047245" top="1.1811023622047245" bottom="1.1811023622047245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24" sqref="A1:C24"/>
    </sheetView>
  </sheetViews>
  <sheetFormatPr defaultColWidth="11.421875" defaultRowHeight="12.75"/>
  <cols>
    <col min="1" max="1" width="58.140625" style="9" customWidth="1"/>
    <col min="2" max="2" width="21.421875" style="9" customWidth="1"/>
    <col min="3" max="3" width="21.140625" style="9" customWidth="1"/>
    <col min="4" max="4" width="21.7109375" style="9" customWidth="1"/>
    <col min="5" max="16384" width="11.421875" style="9" customWidth="1"/>
  </cols>
  <sheetData>
    <row r="1" spans="1:4" s="21" customFormat="1" ht="20.25" customHeight="1">
      <c r="A1" s="44" t="s">
        <v>53</v>
      </c>
      <c r="B1" s="44"/>
      <c r="C1" s="44"/>
      <c r="D1" s="2"/>
    </row>
    <row r="2" spans="1:4" s="21" customFormat="1" ht="20.25" customHeight="1">
      <c r="A2" s="40" t="s">
        <v>76</v>
      </c>
      <c r="B2" s="40"/>
      <c r="C2" s="40"/>
      <c r="D2" s="2"/>
    </row>
    <row r="3" s="1" customFormat="1" ht="20.25" customHeight="1"/>
    <row r="4" spans="1:3" s="4" customFormat="1" ht="20.25" customHeight="1">
      <c r="A4" s="32" t="s">
        <v>43</v>
      </c>
      <c r="B4" s="45" t="s">
        <v>46</v>
      </c>
      <c r="C4" s="46"/>
    </row>
    <row r="5" spans="1:3" s="4" customFormat="1" ht="20.25" customHeight="1">
      <c r="A5" s="33"/>
      <c r="B5" s="33"/>
      <c r="C5" s="34"/>
    </row>
    <row r="6" spans="1:3" ht="20.25" customHeight="1">
      <c r="A6" s="35" t="s">
        <v>54</v>
      </c>
      <c r="B6" s="8"/>
      <c r="C6" s="35">
        <f>SUM(B7:B12)</f>
        <v>276620.83999999985</v>
      </c>
    </row>
    <row r="7" spans="1:3" ht="20.25" customHeight="1">
      <c r="A7" s="16" t="s">
        <v>55</v>
      </c>
      <c r="B7" s="16">
        <f>'LIQ. INGRESOS'!H18</f>
        <v>276620.83999999985</v>
      </c>
      <c r="C7" s="16"/>
    </row>
    <row r="8" spans="1:3" ht="20.25" customHeight="1">
      <c r="A8" s="16" t="s">
        <v>56</v>
      </c>
      <c r="B8" s="16">
        <v>0</v>
      </c>
      <c r="C8" s="16"/>
    </row>
    <row r="9" spans="1:3" ht="20.25" customHeight="1">
      <c r="A9" s="16" t="s">
        <v>57</v>
      </c>
      <c r="B9" s="16">
        <v>0</v>
      </c>
      <c r="C9" s="16"/>
    </row>
    <row r="10" spans="1:3" ht="20.25" customHeight="1">
      <c r="A10" s="16" t="s">
        <v>58</v>
      </c>
      <c r="B10" s="16">
        <v>0</v>
      </c>
      <c r="C10" s="16"/>
    </row>
    <row r="11" spans="1:3" ht="20.25" customHeight="1">
      <c r="A11" s="16" t="s">
        <v>70</v>
      </c>
      <c r="B11" s="16">
        <v>0</v>
      </c>
      <c r="C11" s="16"/>
    </row>
    <row r="12" spans="1:3" ht="20.25" customHeight="1">
      <c r="A12" s="16" t="s">
        <v>66</v>
      </c>
      <c r="B12" s="16">
        <v>0</v>
      </c>
      <c r="C12" s="16"/>
    </row>
    <row r="13" spans="1:3" ht="20.25" customHeight="1">
      <c r="A13" s="16"/>
      <c r="B13" s="16"/>
      <c r="C13" s="16"/>
    </row>
    <row r="14" spans="1:3" s="37" customFormat="1" ht="20.25" customHeight="1">
      <c r="A14" s="36" t="s">
        <v>59</v>
      </c>
      <c r="B14" s="36"/>
      <c r="C14" s="36">
        <f>SUM(B15:B19)</f>
        <v>176135.87000000002</v>
      </c>
    </row>
    <row r="15" spans="1:3" ht="20.25" customHeight="1">
      <c r="A15" s="16" t="s">
        <v>55</v>
      </c>
      <c r="B15" s="16">
        <f>'LIQ.GASTOS'!I20</f>
        <v>99048.26000000002</v>
      </c>
      <c r="C15" s="16"/>
    </row>
    <row r="16" spans="1:3" ht="20.25" customHeight="1">
      <c r="A16" s="16" t="s">
        <v>56</v>
      </c>
      <c r="B16" s="16">
        <v>0</v>
      </c>
      <c r="C16" s="16"/>
    </row>
    <row r="17" spans="1:3" ht="20.25" customHeight="1">
      <c r="A17" s="16" t="s">
        <v>57</v>
      </c>
      <c r="B17" s="16">
        <v>77087.61</v>
      </c>
      <c r="C17" s="16"/>
    </row>
    <row r="18" spans="1:3" ht="20.25" customHeight="1">
      <c r="A18" s="16" t="s">
        <v>58</v>
      </c>
      <c r="B18" s="16">
        <v>0</v>
      </c>
      <c r="C18" s="16"/>
    </row>
    <row r="19" spans="1:3" ht="20.25" customHeight="1">
      <c r="A19" s="16" t="s">
        <v>67</v>
      </c>
      <c r="B19" s="16">
        <v>0</v>
      </c>
      <c r="C19" s="16"/>
    </row>
    <row r="20" spans="1:3" ht="20.25" customHeight="1">
      <c r="A20" s="16"/>
      <c r="B20" s="16"/>
      <c r="C20" s="16"/>
    </row>
    <row r="21" spans="1:3" s="37" customFormat="1" ht="20.25" customHeight="1">
      <c r="A21" s="36" t="s">
        <v>60</v>
      </c>
      <c r="B21" s="36"/>
      <c r="C21" s="36">
        <v>2382493.18</v>
      </c>
    </row>
    <row r="22" spans="1:3" ht="20.25" customHeight="1">
      <c r="A22" s="7" t="s">
        <v>64</v>
      </c>
      <c r="B22" s="24"/>
      <c r="C22" s="8">
        <v>0</v>
      </c>
    </row>
    <row r="23" spans="1:3" ht="20.25" customHeight="1">
      <c r="A23" s="10" t="s">
        <v>63</v>
      </c>
      <c r="B23" s="30"/>
      <c r="C23" s="11">
        <f>C6-C14+C21</f>
        <v>2482978.15</v>
      </c>
    </row>
    <row r="24" spans="1:3" ht="27" customHeight="1">
      <c r="A24" s="28" t="s">
        <v>65</v>
      </c>
      <c r="B24" s="29"/>
      <c r="C24" s="13">
        <f>C22+C23</f>
        <v>2482978.15</v>
      </c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sheetProtection/>
  <mergeCells count="3">
    <mergeCell ref="B4:C4"/>
    <mergeCell ref="A1:C1"/>
    <mergeCell ref="A2:C2"/>
  </mergeCells>
  <printOptions horizontalCentered="1" verticalCentered="1"/>
  <pageMargins left="1.1811023622047245" right="1.1811023622047245" top="1.1811023622047245" bottom="1.1811023622047245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PARLAMENTO DE GALICIA</dc:creator>
  <cp:keywords/>
  <dc:description/>
  <cp:lastModifiedBy>cfernandez</cp:lastModifiedBy>
  <cp:lastPrinted>2017-03-16T13:37:24Z</cp:lastPrinted>
  <dcterms:created xsi:type="dcterms:W3CDTF">2000-03-16T09:06:01Z</dcterms:created>
  <dcterms:modified xsi:type="dcterms:W3CDTF">2017-03-16T13:42:56Z</dcterms:modified>
  <cp:category/>
  <cp:version/>
  <cp:contentType/>
  <cp:contentStatus/>
</cp:coreProperties>
</file>